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410" windowHeight="10890"/>
  </bookViews>
  <sheets>
    <sheet name="Sheet1" sheetId="1" r:id="rId1"/>
  </sheets>
  <definedNames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G36" i="1" l="1"/>
  <c r="H36" i="1"/>
  <c r="K36" i="1"/>
  <c r="M36" i="1"/>
  <c r="N6" i="1"/>
  <c r="N7" i="1"/>
  <c r="N8" i="1"/>
  <c r="N12" i="1"/>
  <c r="N13" i="1"/>
  <c r="N29" i="1"/>
  <c r="N32" i="1"/>
  <c r="N33" i="1"/>
  <c r="N34" i="1"/>
  <c r="M4" i="1"/>
  <c r="M5" i="1"/>
  <c r="M9" i="1"/>
  <c r="M10" i="1"/>
  <c r="M11" i="1"/>
  <c r="M15" i="1"/>
  <c r="M16" i="1"/>
  <c r="M19" i="1"/>
  <c r="M20" i="1"/>
  <c r="M18" i="1"/>
  <c r="M21" i="1"/>
  <c r="M23" i="1"/>
  <c r="M24" i="1"/>
  <c r="M25" i="1"/>
  <c r="M26" i="1"/>
  <c r="M27" i="1"/>
  <c r="M28" i="1"/>
  <c r="M35" i="1"/>
  <c r="M37" i="1"/>
  <c r="M3" i="1"/>
  <c r="O36" i="1" l="1"/>
  <c r="K3" i="1"/>
  <c r="K4" i="1"/>
  <c r="K5" i="1"/>
  <c r="K10" i="1"/>
  <c r="K9" i="1"/>
  <c r="K11" i="1"/>
  <c r="K15" i="1"/>
  <c r="K17" i="1"/>
  <c r="K16" i="1"/>
  <c r="K20" i="1"/>
  <c r="K19" i="1"/>
  <c r="K18" i="1"/>
  <c r="K22" i="1"/>
  <c r="K21" i="1"/>
  <c r="K24" i="1"/>
  <c r="K23" i="1"/>
  <c r="K25" i="1"/>
  <c r="K28" i="1"/>
  <c r="K26" i="1"/>
  <c r="K27" i="1"/>
  <c r="K35" i="1"/>
  <c r="K37" i="1"/>
  <c r="G3" i="1"/>
  <c r="H3" i="1" s="1"/>
  <c r="G4" i="1"/>
  <c r="H4" i="1" s="1"/>
  <c r="G5" i="1"/>
  <c r="H5" i="1" s="1"/>
  <c r="G6" i="1"/>
  <c r="I6" i="1" s="1"/>
  <c r="O6" i="1" s="1"/>
  <c r="G7" i="1"/>
  <c r="I7" i="1" s="1"/>
  <c r="O7" i="1" s="1"/>
  <c r="G8" i="1"/>
  <c r="I8" i="1" s="1"/>
  <c r="O8" i="1" s="1"/>
  <c r="G10" i="1"/>
  <c r="H10" i="1" s="1"/>
  <c r="G9" i="1"/>
  <c r="H9" i="1" s="1"/>
  <c r="G11" i="1"/>
  <c r="H11" i="1" s="1"/>
  <c r="G12" i="1"/>
  <c r="I12" i="1" s="1"/>
  <c r="O12" i="1" s="1"/>
  <c r="G13" i="1"/>
  <c r="I13" i="1" s="1"/>
  <c r="O13" i="1" s="1"/>
  <c r="G14" i="1"/>
  <c r="I14" i="1" s="1"/>
  <c r="G15" i="1"/>
  <c r="H15" i="1" s="1"/>
  <c r="G17" i="1"/>
  <c r="H17" i="1" s="1"/>
  <c r="G16" i="1"/>
  <c r="H16" i="1" s="1"/>
  <c r="O16" i="1" s="1"/>
  <c r="G20" i="1"/>
  <c r="H20" i="1" s="1"/>
  <c r="G19" i="1"/>
  <c r="H19" i="1" s="1"/>
  <c r="G18" i="1"/>
  <c r="H18" i="1" s="1"/>
  <c r="O18" i="1" s="1"/>
  <c r="G22" i="1"/>
  <c r="H22" i="1" s="1"/>
  <c r="G21" i="1"/>
  <c r="H21" i="1" s="1"/>
  <c r="G24" i="1"/>
  <c r="H24" i="1" s="1"/>
  <c r="G23" i="1"/>
  <c r="H23" i="1" s="1"/>
  <c r="O23" i="1" s="1"/>
  <c r="G25" i="1"/>
  <c r="H25" i="1" s="1"/>
  <c r="G28" i="1"/>
  <c r="H28" i="1" s="1"/>
  <c r="G26" i="1"/>
  <c r="H26" i="1" s="1"/>
  <c r="G27" i="1"/>
  <c r="H27" i="1" s="1"/>
  <c r="O27" i="1" s="1"/>
  <c r="G30" i="1"/>
  <c r="I30" i="1" s="1"/>
  <c r="G29" i="1"/>
  <c r="I29" i="1" s="1"/>
  <c r="O29" i="1" s="1"/>
  <c r="G31" i="1"/>
  <c r="I31" i="1" s="1"/>
  <c r="G32" i="1"/>
  <c r="I32" i="1" s="1"/>
  <c r="O32" i="1" s="1"/>
  <c r="G33" i="1"/>
  <c r="I33" i="1" s="1"/>
  <c r="O33" i="1" s="1"/>
  <c r="G34" i="1"/>
  <c r="I34" i="1" s="1"/>
  <c r="O34" i="1" s="1"/>
  <c r="G35" i="1"/>
  <c r="H35" i="1" s="1"/>
  <c r="G37" i="1"/>
  <c r="H37" i="1" s="1"/>
  <c r="O10" i="1" l="1"/>
  <c r="O25" i="1"/>
  <c r="O37" i="1"/>
  <c r="O5" i="1"/>
  <c r="O4" i="1"/>
  <c r="O11" i="1"/>
  <c r="O3" i="1"/>
  <c r="O28" i="1"/>
  <c r="O21" i="1"/>
  <c r="O20" i="1"/>
  <c r="O9" i="1"/>
  <c r="O35" i="1"/>
  <c r="O26" i="1"/>
  <c r="O24" i="1"/>
  <c r="O19" i="1"/>
  <c r="O15" i="1"/>
</calcChain>
</file>

<file path=xl/sharedStrings.xml><?xml version="1.0" encoding="utf-8"?>
<sst xmlns="http://schemas.openxmlformats.org/spreadsheetml/2006/main" count="174" uniqueCount="111">
  <si>
    <t>序号</t>
  </si>
  <si>
    <t>姓名</t>
  </si>
  <si>
    <t>准考证号</t>
  </si>
  <si>
    <t>专业测试成绩</t>
  </si>
  <si>
    <t>专业测试成绩40%</t>
  </si>
  <si>
    <t>报考岗位及代码</t>
    <phoneticPr fontId="5" type="noConversion"/>
  </si>
  <si>
    <t>单位</t>
    <phoneticPr fontId="5" type="noConversion"/>
  </si>
  <si>
    <t>笔试成绩</t>
    <phoneticPr fontId="5" type="noConversion"/>
  </si>
  <si>
    <t>笔试成绩（百分制）</t>
    <phoneticPr fontId="5" type="noConversion"/>
  </si>
  <si>
    <t>李梅</t>
  </si>
  <si>
    <t>20101797027</t>
  </si>
  <si>
    <t>韩意</t>
  </si>
  <si>
    <t>20101955206</t>
  </si>
  <si>
    <t>罗维</t>
  </si>
  <si>
    <t>20101941508</t>
  </si>
  <si>
    <t>黄娅婷</t>
  </si>
  <si>
    <t>20101795803</t>
  </si>
  <si>
    <t>曾浪</t>
  </si>
  <si>
    <t>20101954422</t>
  </si>
  <si>
    <t>冉智精</t>
  </si>
  <si>
    <t>20101796529</t>
  </si>
  <si>
    <t>程子</t>
  </si>
  <si>
    <t>20101955809</t>
  </si>
  <si>
    <t>朱晓鹏</t>
  </si>
  <si>
    <t>20101941306</t>
  </si>
  <si>
    <t>王彪</t>
  </si>
  <si>
    <t>20101950405</t>
  </si>
  <si>
    <t>陈雪琦</t>
  </si>
  <si>
    <t>20101940220</t>
  </si>
  <si>
    <t>石剑雄</t>
  </si>
  <si>
    <t>20101955608</t>
  </si>
  <si>
    <t>况光文</t>
  </si>
  <si>
    <t>20101951030</t>
  </si>
  <si>
    <t>廖霞</t>
  </si>
  <si>
    <t>20101952418</t>
  </si>
  <si>
    <t>张薇</t>
  </si>
  <si>
    <t>20101943024</t>
  </si>
  <si>
    <t>龙桂香</t>
  </si>
  <si>
    <t>20101951407</t>
  </si>
  <si>
    <t>2020037贵阳市城市建设档案管理处</t>
  </si>
  <si>
    <t>01办公室文秘</t>
  </si>
  <si>
    <t>03声像技术档案</t>
  </si>
  <si>
    <t>2020039贵阳市住房保障中心</t>
  </si>
  <si>
    <t>01保障房建设管理</t>
  </si>
  <si>
    <t>02保障房建设管理</t>
  </si>
  <si>
    <t>2020040贵阳市房屋征收管理中心</t>
  </si>
  <si>
    <t>02财务工作人员</t>
  </si>
  <si>
    <t>廖沙</t>
  </si>
  <si>
    <t>20101953404</t>
  </si>
  <si>
    <t>2020038贵阳市城乡建设学校</t>
  </si>
  <si>
    <t>02专业教师</t>
  </si>
  <si>
    <t>周子杨</t>
  </si>
  <si>
    <t>20101941126</t>
  </si>
  <si>
    <t>田毅</t>
  </si>
  <si>
    <t>20101954525</t>
  </si>
  <si>
    <t>李千</t>
  </si>
  <si>
    <t>20101950615</t>
  </si>
  <si>
    <t>03专业教师</t>
  </si>
  <si>
    <t>乔欣</t>
  </si>
  <si>
    <t>20101954107</t>
  </si>
  <si>
    <t>王金金</t>
  </si>
  <si>
    <t>20101942428</t>
  </si>
  <si>
    <t>高世权</t>
  </si>
  <si>
    <t>20101952706</t>
  </si>
  <si>
    <t>04专业教师</t>
  </si>
  <si>
    <t>李树智</t>
  </si>
  <si>
    <t>20101942305</t>
  </si>
  <si>
    <t>张帆</t>
  </si>
  <si>
    <t>朱洪材</t>
  </si>
  <si>
    <t>邓进</t>
  </si>
  <si>
    <t>10101795215</t>
  </si>
  <si>
    <t>10101783416</t>
  </si>
  <si>
    <t>10101783524</t>
  </si>
  <si>
    <t>02办公室人事</t>
  </si>
  <si>
    <t>麦杰</t>
  </si>
  <si>
    <t>赵江霞</t>
  </si>
  <si>
    <t>10101783111</t>
  </si>
  <si>
    <t>10101793207</t>
  </si>
  <si>
    <t>01办公室工作人员</t>
  </si>
  <si>
    <t>王雪</t>
    <phoneticPr fontId="5" type="noConversion"/>
  </si>
  <si>
    <t>潘礼洪</t>
  </si>
  <si>
    <t>李智苑</t>
  </si>
  <si>
    <t>张洁</t>
  </si>
  <si>
    <t>10101791221</t>
  </si>
  <si>
    <t>10101793512</t>
  </si>
  <si>
    <t>10101783106</t>
  </si>
  <si>
    <t>03财务管理</t>
  </si>
  <si>
    <t>程瑶</t>
  </si>
  <si>
    <t>丁武通</t>
  </si>
  <si>
    <t>张娇</t>
  </si>
  <si>
    <t>10101791807</t>
  </si>
  <si>
    <t>10101783105</t>
  </si>
  <si>
    <t>2020037贵阳市城市建设档案管理处</t>
    <phoneticPr fontId="9" type="noConversion"/>
  </si>
  <si>
    <t>2020037贵阳市城市建设档案管理处</t>
    <phoneticPr fontId="5" type="noConversion"/>
  </si>
  <si>
    <t>03声像技术档案</t>
    <phoneticPr fontId="9" type="noConversion"/>
  </si>
  <si>
    <t>01保障房建设管理</t>
    <phoneticPr fontId="9" type="noConversion"/>
  </si>
  <si>
    <t>02财务工作人员</t>
    <phoneticPr fontId="9" type="noConversion"/>
  </si>
  <si>
    <t>备注</t>
    <phoneticPr fontId="5" type="noConversion"/>
  </si>
  <si>
    <t>笔试成绩30%（A类）</t>
    <phoneticPr fontId="5" type="noConversion"/>
  </si>
  <si>
    <t>笔试成绩60%（B类）</t>
    <phoneticPr fontId="5" type="noConversion"/>
  </si>
  <si>
    <t>面试成绩30%（B类）</t>
    <phoneticPr fontId="5" type="noConversion"/>
  </si>
  <si>
    <t>面试成绩40%（A类）</t>
    <phoneticPr fontId="5" type="noConversion"/>
  </si>
  <si>
    <t>笔试、专业测试、面试成绩</t>
    <phoneticPr fontId="5" type="noConversion"/>
  </si>
  <si>
    <t>面试成绩</t>
    <phoneticPr fontId="5" type="noConversion"/>
  </si>
  <si>
    <t>贵阳市住房和城乡建设局2020年公开招聘事业单位人员面试成绩及进入体检环节人员名单</t>
    <phoneticPr fontId="5" type="noConversion"/>
  </si>
  <si>
    <t>缺考</t>
    <phoneticPr fontId="5" type="noConversion"/>
  </si>
  <si>
    <t>缺考</t>
    <phoneticPr fontId="5" type="noConversion"/>
  </si>
  <si>
    <t>综合排名</t>
    <phoneticPr fontId="5" type="noConversion"/>
  </si>
  <si>
    <t>是否进入体检</t>
    <phoneticPr fontId="5" type="noConversion"/>
  </si>
  <si>
    <t>是</t>
    <phoneticPr fontId="5" type="noConversion"/>
  </si>
  <si>
    <t>是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</si>
</sst>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);[Red]\(0\)"/>
  </numFmts>
  <fonts count="1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2" borderId="0" xfId="0" applyFont="1" applyFill="1">
      <alignment vertical="center"/>
    </xf>
    <xf numFmtId="0" fontId="5" fillId="2" borderId="1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4" fillId="2" borderId="1" xfId="0" applyFont="1" applyFill="1" applyBorder="1" applyAlignment="1">
      <alignment vertical="center" wrapText="1"/>
    </xf>
    <xf numFmtId="0" fontId="10" fillId="2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0" xfId="0" applyFont="1" applyFill="1">
      <alignment vertical="center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tabSelected="1" workbookViewId="0">
      <selection sqref="A1:R1"/>
    </sheetView>
  </sheetViews>
  <sheetFormatPr defaultColWidth="9" defaultRowHeight="13.5"/>
  <cols>
    <col min="1" max="1" width="4.5" customWidth="1"/>
    <col min="3" max="3" width="14.5" customWidth="1"/>
    <col min="4" max="4" width="32.5" customWidth="1"/>
    <col min="5" max="5" width="16.25" customWidth="1"/>
    <col min="6" max="6" width="10.25" customWidth="1"/>
    <col min="7" max="7" width="10.25" style="4" customWidth="1"/>
    <col min="8" max="8" width="11.875" style="5" customWidth="1"/>
    <col min="9" max="9" width="11.25" style="5" customWidth="1"/>
    <col min="10" max="10" width="9" style="4"/>
    <col min="11" max="11" width="11" style="5" customWidth="1"/>
    <col min="12" max="12" width="10.375" style="5" customWidth="1"/>
    <col min="13" max="13" width="12.125" style="5" customWidth="1"/>
    <col min="14" max="14" width="11.125" style="5" customWidth="1"/>
    <col min="15" max="15" width="13.125" style="4" customWidth="1"/>
    <col min="16" max="16" width="11.25" style="4" customWidth="1"/>
    <col min="17" max="17" width="7.875" style="4" customWidth="1"/>
    <col min="18" max="18" width="14.5" style="6" customWidth="1"/>
  </cols>
  <sheetData>
    <row r="1" spans="1:18" ht="37.15" customHeight="1">
      <c r="A1" s="32" t="s">
        <v>104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s="1" customFormat="1" ht="37.15" customHeight="1">
      <c r="A2" s="2" t="s">
        <v>0</v>
      </c>
      <c r="B2" s="3" t="s">
        <v>1</v>
      </c>
      <c r="C2" s="3" t="s">
        <v>2</v>
      </c>
      <c r="D2" s="3" t="s">
        <v>6</v>
      </c>
      <c r="E2" s="3" t="s">
        <v>5</v>
      </c>
      <c r="F2" s="3" t="s">
        <v>7</v>
      </c>
      <c r="G2" s="3" t="s">
        <v>8</v>
      </c>
      <c r="H2" s="3" t="s">
        <v>98</v>
      </c>
      <c r="I2" s="3" t="s">
        <v>99</v>
      </c>
      <c r="J2" s="3" t="s">
        <v>3</v>
      </c>
      <c r="K2" s="3" t="s">
        <v>4</v>
      </c>
      <c r="L2" s="20" t="s">
        <v>103</v>
      </c>
      <c r="M2" s="3" t="s">
        <v>100</v>
      </c>
      <c r="N2" s="3" t="s">
        <v>101</v>
      </c>
      <c r="O2" s="3" t="s">
        <v>102</v>
      </c>
      <c r="P2" s="3" t="s">
        <v>107</v>
      </c>
      <c r="Q2" s="2" t="s">
        <v>108</v>
      </c>
      <c r="R2" s="2" t="s">
        <v>97</v>
      </c>
    </row>
    <row r="3" spans="1:18" s="14" customFormat="1" ht="30" customHeight="1">
      <c r="A3" s="8">
        <v>1</v>
      </c>
      <c r="B3" s="8" t="s">
        <v>9</v>
      </c>
      <c r="C3" s="8" t="s">
        <v>10</v>
      </c>
      <c r="D3" s="8" t="s">
        <v>39</v>
      </c>
      <c r="E3" s="8" t="s">
        <v>40</v>
      </c>
      <c r="F3" s="7">
        <v>89</v>
      </c>
      <c r="G3" s="9">
        <f t="shared" ref="G3:G19" si="0">F3/1.5</f>
        <v>59.333333333333336</v>
      </c>
      <c r="H3" s="10">
        <f>G3*0.3</f>
        <v>17.8</v>
      </c>
      <c r="I3" s="10"/>
      <c r="J3" s="11">
        <v>72.5</v>
      </c>
      <c r="K3" s="10">
        <f>J3*0.4</f>
        <v>29</v>
      </c>
      <c r="L3" s="21">
        <v>82</v>
      </c>
      <c r="M3" s="10">
        <f>L3*0.3</f>
        <v>24.599999999999998</v>
      </c>
      <c r="N3" s="10"/>
      <c r="O3" s="10">
        <f>H3+K3+M3</f>
        <v>71.399999999999991</v>
      </c>
      <c r="P3" s="12">
        <v>1</v>
      </c>
      <c r="Q3" s="9" t="s">
        <v>109</v>
      </c>
      <c r="R3" s="13"/>
    </row>
    <row r="4" spans="1:18" s="14" customFormat="1" ht="30" customHeight="1">
      <c r="A4" s="8">
        <v>2</v>
      </c>
      <c r="B4" s="8" t="s">
        <v>11</v>
      </c>
      <c r="C4" s="8" t="s">
        <v>12</v>
      </c>
      <c r="D4" s="8" t="s">
        <v>39</v>
      </c>
      <c r="E4" s="8" t="s">
        <v>40</v>
      </c>
      <c r="F4" s="7">
        <v>84</v>
      </c>
      <c r="G4" s="9">
        <f t="shared" si="0"/>
        <v>56</v>
      </c>
      <c r="H4" s="10">
        <f>G4*0.3</f>
        <v>16.8</v>
      </c>
      <c r="I4" s="10"/>
      <c r="J4" s="11">
        <v>65.5</v>
      </c>
      <c r="K4" s="10">
        <f>J4*0.4</f>
        <v>26.200000000000003</v>
      </c>
      <c r="L4" s="21">
        <v>84.8</v>
      </c>
      <c r="M4" s="10">
        <f t="shared" ref="M4:M37" si="1">L4*0.3</f>
        <v>25.439999999999998</v>
      </c>
      <c r="N4" s="10"/>
      <c r="O4" s="10">
        <f t="shared" ref="O4:O5" si="2">H4+K4+M4</f>
        <v>68.44</v>
      </c>
      <c r="P4" s="12">
        <v>2</v>
      </c>
      <c r="Q4" s="9"/>
      <c r="R4" s="13"/>
    </row>
    <row r="5" spans="1:18" s="16" customFormat="1" ht="30" customHeight="1">
      <c r="A5" s="8">
        <v>3</v>
      </c>
      <c r="B5" s="8" t="s">
        <v>13</v>
      </c>
      <c r="C5" s="8" t="s">
        <v>14</v>
      </c>
      <c r="D5" s="8" t="s">
        <v>39</v>
      </c>
      <c r="E5" s="8" t="s">
        <v>40</v>
      </c>
      <c r="F5" s="7">
        <v>77</v>
      </c>
      <c r="G5" s="9">
        <f t="shared" si="0"/>
        <v>51.333333333333336</v>
      </c>
      <c r="H5" s="10">
        <f>G5*0.3</f>
        <v>15.4</v>
      </c>
      <c r="I5" s="10"/>
      <c r="J5" s="11">
        <v>61.5</v>
      </c>
      <c r="K5" s="10">
        <f>J5*0.4</f>
        <v>24.6</v>
      </c>
      <c r="L5" s="21">
        <v>77</v>
      </c>
      <c r="M5" s="10">
        <f t="shared" si="1"/>
        <v>23.099999999999998</v>
      </c>
      <c r="N5" s="10"/>
      <c r="O5" s="10">
        <f t="shared" si="2"/>
        <v>63.099999999999994</v>
      </c>
      <c r="P5" s="12">
        <v>3</v>
      </c>
      <c r="Q5" s="9"/>
      <c r="R5" s="15"/>
    </row>
    <row r="6" spans="1:18" s="31" customFormat="1" ht="30" customHeight="1">
      <c r="A6" s="23">
        <v>6</v>
      </c>
      <c r="B6" s="24" t="s">
        <v>67</v>
      </c>
      <c r="C6" s="24" t="s">
        <v>70</v>
      </c>
      <c r="D6" s="23" t="s">
        <v>93</v>
      </c>
      <c r="E6" s="24" t="s">
        <v>73</v>
      </c>
      <c r="F6" s="24">
        <v>118.5</v>
      </c>
      <c r="G6" s="25">
        <f t="shared" si="0"/>
        <v>79</v>
      </c>
      <c r="H6" s="26"/>
      <c r="I6" s="26">
        <f>G6*0.6</f>
        <v>47.4</v>
      </c>
      <c r="J6" s="27"/>
      <c r="K6" s="26"/>
      <c r="L6" s="28">
        <v>85</v>
      </c>
      <c r="M6" s="26"/>
      <c r="N6" s="26">
        <f t="shared" ref="N6:N34" si="3">L6*0.4</f>
        <v>34</v>
      </c>
      <c r="O6" s="26">
        <f>I6+N6</f>
        <v>81.400000000000006</v>
      </c>
      <c r="P6" s="29">
        <v>1</v>
      </c>
      <c r="Q6" s="25" t="s">
        <v>110</v>
      </c>
      <c r="R6" s="30"/>
    </row>
    <row r="7" spans="1:18" s="31" customFormat="1" ht="30" customHeight="1">
      <c r="A7" s="23">
        <v>7</v>
      </c>
      <c r="B7" s="24" t="s">
        <v>68</v>
      </c>
      <c r="C7" s="24" t="s">
        <v>71</v>
      </c>
      <c r="D7" s="23" t="s">
        <v>93</v>
      </c>
      <c r="E7" s="24" t="s">
        <v>73</v>
      </c>
      <c r="F7" s="24">
        <v>113.5</v>
      </c>
      <c r="G7" s="25">
        <f t="shared" si="0"/>
        <v>75.666666666666671</v>
      </c>
      <c r="H7" s="26"/>
      <c r="I7" s="26">
        <f t="shared" ref="I7:I34" si="4">G7*0.6</f>
        <v>45.4</v>
      </c>
      <c r="J7" s="27"/>
      <c r="K7" s="26"/>
      <c r="L7" s="28">
        <v>87.2</v>
      </c>
      <c r="M7" s="26"/>
      <c r="N7" s="26">
        <f t="shared" si="3"/>
        <v>34.880000000000003</v>
      </c>
      <c r="O7" s="26">
        <f t="shared" ref="O7:O8" si="5">I7+N7</f>
        <v>80.28</v>
      </c>
      <c r="P7" s="29">
        <v>2</v>
      </c>
      <c r="Q7" s="25"/>
      <c r="R7" s="30"/>
    </row>
    <row r="8" spans="1:18" s="31" customFormat="1" ht="30" customHeight="1">
      <c r="A8" s="23">
        <v>8</v>
      </c>
      <c r="B8" s="24" t="s">
        <v>69</v>
      </c>
      <c r="C8" s="24" t="s">
        <v>72</v>
      </c>
      <c r="D8" s="23" t="s">
        <v>93</v>
      </c>
      <c r="E8" s="24" t="s">
        <v>73</v>
      </c>
      <c r="F8" s="24">
        <v>113.5</v>
      </c>
      <c r="G8" s="25">
        <f t="shared" si="0"/>
        <v>75.666666666666671</v>
      </c>
      <c r="H8" s="26"/>
      <c r="I8" s="26">
        <f t="shared" si="4"/>
        <v>45.4</v>
      </c>
      <c r="J8" s="27"/>
      <c r="K8" s="26"/>
      <c r="L8" s="28">
        <v>81.599999999999994</v>
      </c>
      <c r="M8" s="26"/>
      <c r="N8" s="26">
        <f t="shared" si="3"/>
        <v>32.64</v>
      </c>
      <c r="O8" s="26">
        <f t="shared" si="5"/>
        <v>78.039999999999992</v>
      </c>
      <c r="P8" s="29">
        <v>3</v>
      </c>
      <c r="Q8" s="25"/>
      <c r="R8" s="30"/>
    </row>
    <row r="9" spans="1:18" s="16" customFormat="1" ht="30" customHeight="1">
      <c r="A9" s="8">
        <v>9</v>
      </c>
      <c r="B9" s="8" t="s">
        <v>17</v>
      </c>
      <c r="C9" s="8" t="s">
        <v>18</v>
      </c>
      <c r="D9" s="8" t="s">
        <v>39</v>
      </c>
      <c r="E9" s="8" t="s">
        <v>41</v>
      </c>
      <c r="F9" s="7">
        <v>85</v>
      </c>
      <c r="G9" s="9">
        <f t="shared" si="0"/>
        <v>56.666666666666664</v>
      </c>
      <c r="H9" s="10">
        <f t="shared" ref="H9:H11" si="6">G9*0.3</f>
        <v>17</v>
      </c>
      <c r="I9" s="10"/>
      <c r="J9" s="11">
        <v>72</v>
      </c>
      <c r="K9" s="10">
        <f t="shared" ref="K9:K11" si="7">J9*0.4</f>
        <v>28.8</v>
      </c>
      <c r="L9" s="21">
        <v>80.2</v>
      </c>
      <c r="M9" s="10">
        <f t="shared" si="1"/>
        <v>24.06</v>
      </c>
      <c r="N9" s="10"/>
      <c r="O9" s="10">
        <f>H9+K9+M9</f>
        <v>69.86</v>
      </c>
      <c r="P9" s="12">
        <v>1</v>
      </c>
      <c r="Q9" s="9" t="s">
        <v>110</v>
      </c>
      <c r="R9" s="17"/>
    </row>
    <row r="10" spans="1:18" s="16" customFormat="1" ht="30" customHeight="1">
      <c r="A10" s="8">
        <v>10</v>
      </c>
      <c r="B10" s="8" t="s">
        <v>15</v>
      </c>
      <c r="C10" s="8" t="s">
        <v>16</v>
      </c>
      <c r="D10" s="8" t="s">
        <v>92</v>
      </c>
      <c r="E10" s="8" t="s">
        <v>94</v>
      </c>
      <c r="F10" s="7">
        <v>93</v>
      </c>
      <c r="G10" s="9">
        <f t="shared" si="0"/>
        <v>62</v>
      </c>
      <c r="H10" s="10">
        <f t="shared" si="6"/>
        <v>18.599999999999998</v>
      </c>
      <c r="I10" s="10"/>
      <c r="J10" s="11">
        <v>65.5</v>
      </c>
      <c r="K10" s="10">
        <f t="shared" si="7"/>
        <v>26.200000000000003</v>
      </c>
      <c r="L10" s="21">
        <v>83</v>
      </c>
      <c r="M10" s="10">
        <f t="shared" si="1"/>
        <v>24.9</v>
      </c>
      <c r="N10" s="10"/>
      <c r="O10" s="10">
        <f t="shared" ref="O10:O11" si="8">H10+K10+M10</f>
        <v>69.699999999999989</v>
      </c>
      <c r="P10" s="12">
        <v>2</v>
      </c>
      <c r="Q10" s="9"/>
      <c r="R10" s="17"/>
    </row>
    <row r="11" spans="1:18" s="16" customFormat="1" ht="30" customHeight="1">
      <c r="A11" s="8">
        <v>11</v>
      </c>
      <c r="B11" s="8" t="s">
        <v>19</v>
      </c>
      <c r="C11" s="8" t="s">
        <v>20</v>
      </c>
      <c r="D11" s="8" t="s">
        <v>39</v>
      </c>
      <c r="E11" s="8" t="s">
        <v>41</v>
      </c>
      <c r="F11" s="7">
        <v>85</v>
      </c>
      <c r="G11" s="9">
        <f t="shared" si="0"/>
        <v>56.666666666666664</v>
      </c>
      <c r="H11" s="10">
        <f t="shared" si="6"/>
        <v>17</v>
      </c>
      <c r="I11" s="10"/>
      <c r="J11" s="11">
        <v>69</v>
      </c>
      <c r="K11" s="10">
        <f t="shared" si="7"/>
        <v>27.6</v>
      </c>
      <c r="L11" s="21">
        <v>79.599999999999994</v>
      </c>
      <c r="M11" s="10">
        <f t="shared" si="1"/>
        <v>23.88</v>
      </c>
      <c r="N11" s="10"/>
      <c r="O11" s="10">
        <f t="shared" si="8"/>
        <v>68.48</v>
      </c>
      <c r="P11" s="12">
        <v>3</v>
      </c>
      <c r="Q11" s="9"/>
      <c r="R11" s="17"/>
    </row>
    <row r="12" spans="1:18" s="31" customFormat="1" ht="30" customHeight="1">
      <c r="A12" s="23">
        <v>19</v>
      </c>
      <c r="B12" s="24" t="s">
        <v>74</v>
      </c>
      <c r="C12" s="24" t="s">
        <v>76</v>
      </c>
      <c r="D12" s="24" t="s">
        <v>49</v>
      </c>
      <c r="E12" s="24" t="s">
        <v>78</v>
      </c>
      <c r="F12" s="24">
        <v>100.5</v>
      </c>
      <c r="G12" s="25">
        <f t="shared" si="0"/>
        <v>67</v>
      </c>
      <c r="H12" s="26"/>
      <c r="I12" s="26">
        <f t="shared" si="4"/>
        <v>40.199999999999996</v>
      </c>
      <c r="J12" s="27"/>
      <c r="K12" s="26"/>
      <c r="L12" s="28">
        <v>80.599999999999994</v>
      </c>
      <c r="M12" s="26"/>
      <c r="N12" s="26">
        <f t="shared" si="3"/>
        <v>32.24</v>
      </c>
      <c r="O12" s="26">
        <f>I12+N12</f>
        <v>72.44</v>
      </c>
      <c r="P12" s="29">
        <v>1</v>
      </c>
      <c r="Q12" s="25" t="s">
        <v>110</v>
      </c>
      <c r="R12" s="30"/>
    </row>
    <row r="13" spans="1:18" s="31" customFormat="1" ht="30" customHeight="1">
      <c r="A13" s="23">
        <v>20</v>
      </c>
      <c r="B13" s="24" t="s">
        <v>75</v>
      </c>
      <c r="C13" s="24" t="s">
        <v>77</v>
      </c>
      <c r="D13" s="24" t="s">
        <v>49</v>
      </c>
      <c r="E13" s="24" t="s">
        <v>78</v>
      </c>
      <c r="F13" s="24">
        <v>97</v>
      </c>
      <c r="G13" s="25">
        <f t="shared" si="0"/>
        <v>64.666666666666671</v>
      </c>
      <c r="H13" s="26"/>
      <c r="I13" s="26">
        <f t="shared" si="4"/>
        <v>38.800000000000004</v>
      </c>
      <c r="J13" s="27"/>
      <c r="K13" s="26"/>
      <c r="L13" s="28">
        <v>79</v>
      </c>
      <c r="M13" s="26"/>
      <c r="N13" s="26">
        <f t="shared" si="3"/>
        <v>31.6</v>
      </c>
      <c r="O13" s="26">
        <f>I13+N13</f>
        <v>70.400000000000006</v>
      </c>
      <c r="P13" s="29">
        <v>2</v>
      </c>
      <c r="Q13" s="25"/>
      <c r="R13" s="30"/>
    </row>
    <row r="14" spans="1:18" s="31" customFormat="1" ht="30" customHeight="1">
      <c r="A14" s="23">
        <v>21</v>
      </c>
      <c r="B14" s="24" t="s">
        <v>79</v>
      </c>
      <c r="C14" s="24">
        <v>10101782521</v>
      </c>
      <c r="D14" s="24" t="s">
        <v>49</v>
      </c>
      <c r="E14" s="24" t="s">
        <v>78</v>
      </c>
      <c r="F14" s="24">
        <v>95.5</v>
      </c>
      <c r="G14" s="25">
        <f t="shared" si="0"/>
        <v>63.666666666666664</v>
      </c>
      <c r="H14" s="26"/>
      <c r="I14" s="26">
        <f t="shared" si="4"/>
        <v>38.199999999999996</v>
      </c>
      <c r="J14" s="27"/>
      <c r="K14" s="26"/>
      <c r="L14" s="28" t="s">
        <v>105</v>
      </c>
      <c r="M14" s="26"/>
      <c r="N14" s="26"/>
      <c r="O14" s="26"/>
      <c r="P14" s="29"/>
      <c r="Q14" s="25"/>
      <c r="R14" s="30"/>
    </row>
    <row r="15" spans="1:18" s="16" customFormat="1" ht="30" customHeight="1">
      <c r="A15" s="8">
        <v>22</v>
      </c>
      <c r="B15" s="8" t="s">
        <v>47</v>
      </c>
      <c r="C15" s="8" t="s">
        <v>48</v>
      </c>
      <c r="D15" s="8" t="s">
        <v>49</v>
      </c>
      <c r="E15" s="8" t="s">
        <v>50</v>
      </c>
      <c r="F15" s="7">
        <v>105</v>
      </c>
      <c r="G15" s="9">
        <f t="shared" si="0"/>
        <v>70</v>
      </c>
      <c r="H15" s="10">
        <f t="shared" ref="H15:H28" si="9">G15*0.3</f>
        <v>21</v>
      </c>
      <c r="I15" s="10"/>
      <c r="J15" s="11">
        <v>81.400000000000006</v>
      </c>
      <c r="K15" s="10">
        <f t="shared" ref="K15:K17" si="10">J15*0.4</f>
        <v>32.56</v>
      </c>
      <c r="L15" s="21">
        <v>78.599999999999994</v>
      </c>
      <c r="M15" s="10">
        <f t="shared" si="1"/>
        <v>23.58</v>
      </c>
      <c r="N15" s="10"/>
      <c r="O15" s="10">
        <f>H15+K15+M15</f>
        <v>77.14</v>
      </c>
      <c r="P15" s="12">
        <v>1</v>
      </c>
      <c r="Q15" s="9" t="s">
        <v>110</v>
      </c>
      <c r="R15" s="17"/>
    </row>
    <row r="16" spans="1:18" s="16" customFormat="1" ht="30" customHeight="1">
      <c r="A16" s="8">
        <v>24</v>
      </c>
      <c r="B16" s="8" t="s">
        <v>53</v>
      </c>
      <c r="C16" s="8" t="s">
        <v>54</v>
      </c>
      <c r="D16" s="8" t="s">
        <v>49</v>
      </c>
      <c r="E16" s="8" t="s">
        <v>50</v>
      </c>
      <c r="F16" s="7">
        <v>96</v>
      </c>
      <c r="G16" s="9">
        <f>F16/1.5</f>
        <v>64</v>
      </c>
      <c r="H16" s="10">
        <f>G16*0.3</f>
        <v>19.2</v>
      </c>
      <c r="I16" s="10"/>
      <c r="J16" s="11">
        <v>81</v>
      </c>
      <c r="K16" s="10">
        <f>J16*0.4</f>
        <v>32.4</v>
      </c>
      <c r="L16" s="21">
        <v>81.2</v>
      </c>
      <c r="M16" s="10">
        <f>L16*0.3</f>
        <v>24.36</v>
      </c>
      <c r="N16" s="10"/>
      <c r="O16" s="10">
        <f>H16+K16+M16</f>
        <v>75.959999999999994</v>
      </c>
      <c r="P16" s="12">
        <v>2</v>
      </c>
      <c r="Q16" s="9"/>
      <c r="R16" s="17"/>
    </row>
    <row r="17" spans="1:18" s="16" customFormat="1" ht="30" customHeight="1">
      <c r="A17" s="8">
        <v>23</v>
      </c>
      <c r="B17" s="8" t="s">
        <v>51</v>
      </c>
      <c r="C17" s="8" t="s">
        <v>52</v>
      </c>
      <c r="D17" s="8" t="s">
        <v>49</v>
      </c>
      <c r="E17" s="8" t="s">
        <v>50</v>
      </c>
      <c r="F17" s="7">
        <v>101.5</v>
      </c>
      <c r="G17" s="9">
        <f t="shared" si="0"/>
        <v>67.666666666666671</v>
      </c>
      <c r="H17" s="10">
        <f t="shared" si="9"/>
        <v>20.3</v>
      </c>
      <c r="I17" s="10"/>
      <c r="J17" s="11">
        <v>79.599999999999994</v>
      </c>
      <c r="K17" s="10">
        <f t="shared" si="10"/>
        <v>31.84</v>
      </c>
      <c r="L17" s="21" t="s">
        <v>106</v>
      </c>
      <c r="M17" s="10"/>
      <c r="N17" s="10"/>
      <c r="O17" s="10"/>
      <c r="P17" s="12"/>
      <c r="Q17" s="9"/>
      <c r="R17" s="17"/>
    </row>
    <row r="18" spans="1:18" s="16" customFormat="1" ht="30" customHeight="1">
      <c r="A18" s="8">
        <v>34</v>
      </c>
      <c r="B18" s="8" t="s">
        <v>60</v>
      </c>
      <c r="C18" s="8" t="s">
        <v>61</v>
      </c>
      <c r="D18" s="8" t="s">
        <v>49</v>
      </c>
      <c r="E18" s="8" t="s">
        <v>57</v>
      </c>
      <c r="F18" s="7">
        <v>86.5</v>
      </c>
      <c r="G18" s="9">
        <f>F18/1.5</f>
        <v>57.666666666666664</v>
      </c>
      <c r="H18" s="10">
        <f>G18*0.3</f>
        <v>17.299999999999997</v>
      </c>
      <c r="I18" s="10"/>
      <c r="J18" s="11">
        <v>87.8</v>
      </c>
      <c r="K18" s="10">
        <f>J18*0.4</f>
        <v>35.119999999999997</v>
      </c>
      <c r="L18" s="21">
        <v>81</v>
      </c>
      <c r="M18" s="10">
        <f>L18*0.3</f>
        <v>24.3</v>
      </c>
      <c r="N18" s="10"/>
      <c r="O18" s="10">
        <f>H18+K18+M18</f>
        <v>76.72</v>
      </c>
      <c r="P18" s="12">
        <v>1</v>
      </c>
      <c r="Q18" s="9" t="s">
        <v>110</v>
      </c>
      <c r="R18" s="17"/>
    </row>
    <row r="19" spans="1:18" s="16" customFormat="1" ht="30" customHeight="1">
      <c r="A19" s="8">
        <v>32</v>
      </c>
      <c r="B19" s="8" t="s">
        <v>58</v>
      </c>
      <c r="C19" s="8" t="s">
        <v>59</v>
      </c>
      <c r="D19" s="8" t="s">
        <v>49</v>
      </c>
      <c r="E19" s="8" t="s">
        <v>57</v>
      </c>
      <c r="F19" s="7">
        <v>94.5</v>
      </c>
      <c r="G19" s="9">
        <f t="shared" si="0"/>
        <v>63</v>
      </c>
      <c r="H19" s="10">
        <f t="shared" si="9"/>
        <v>18.899999999999999</v>
      </c>
      <c r="I19" s="10"/>
      <c r="J19" s="11">
        <v>84.8</v>
      </c>
      <c r="K19" s="10">
        <f t="shared" ref="K19:K22" si="11">J19*0.4</f>
        <v>33.92</v>
      </c>
      <c r="L19" s="21">
        <v>79.400000000000006</v>
      </c>
      <c r="M19" s="10">
        <f t="shared" si="1"/>
        <v>23.82</v>
      </c>
      <c r="N19" s="10"/>
      <c r="O19" s="10">
        <f t="shared" ref="O19:O28" si="12">H19+K19+M19</f>
        <v>76.64</v>
      </c>
      <c r="P19" s="12">
        <v>2</v>
      </c>
      <c r="Q19" s="9"/>
      <c r="R19" s="17"/>
    </row>
    <row r="20" spans="1:18" s="16" customFormat="1" ht="30" customHeight="1">
      <c r="A20" s="8">
        <v>33</v>
      </c>
      <c r="B20" s="8" t="s">
        <v>55</v>
      </c>
      <c r="C20" s="8" t="s">
        <v>56</v>
      </c>
      <c r="D20" s="8" t="s">
        <v>49</v>
      </c>
      <c r="E20" s="8" t="s">
        <v>57</v>
      </c>
      <c r="F20" s="7">
        <v>98</v>
      </c>
      <c r="G20" s="9">
        <f t="shared" ref="G20:G36" si="13">F20/1.5</f>
        <v>65.333333333333329</v>
      </c>
      <c r="H20" s="10">
        <f t="shared" si="9"/>
        <v>19.599999999999998</v>
      </c>
      <c r="I20" s="10"/>
      <c r="J20" s="11">
        <v>82.2</v>
      </c>
      <c r="K20" s="10">
        <f t="shared" si="11"/>
        <v>32.880000000000003</v>
      </c>
      <c r="L20" s="21">
        <v>78.400000000000006</v>
      </c>
      <c r="M20" s="10">
        <f t="shared" si="1"/>
        <v>23.52</v>
      </c>
      <c r="N20" s="10"/>
      <c r="O20" s="10">
        <f t="shared" si="12"/>
        <v>76</v>
      </c>
      <c r="P20" s="12">
        <v>3</v>
      </c>
      <c r="Q20" s="9"/>
      <c r="R20" s="17"/>
    </row>
    <row r="21" spans="1:18" s="16" customFormat="1" ht="30" customHeight="1">
      <c r="A21" s="8">
        <v>37</v>
      </c>
      <c r="B21" s="8" t="s">
        <v>65</v>
      </c>
      <c r="C21" s="8" t="s">
        <v>66</v>
      </c>
      <c r="D21" s="8" t="s">
        <v>49</v>
      </c>
      <c r="E21" s="8" t="s">
        <v>64</v>
      </c>
      <c r="F21" s="7">
        <v>92.5</v>
      </c>
      <c r="G21" s="9">
        <f t="shared" si="13"/>
        <v>61.666666666666664</v>
      </c>
      <c r="H21" s="10">
        <f t="shared" si="9"/>
        <v>18.5</v>
      </c>
      <c r="I21" s="10"/>
      <c r="J21" s="11">
        <v>87.8</v>
      </c>
      <c r="K21" s="10">
        <f t="shared" si="11"/>
        <v>35.119999999999997</v>
      </c>
      <c r="L21" s="21">
        <v>80.599999999999994</v>
      </c>
      <c r="M21" s="10">
        <f t="shared" si="1"/>
        <v>24.179999999999996</v>
      </c>
      <c r="N21" s="10"/>
      <c r="O21" s="10">
        <f t="shared" si="12"/>
        <v>77.8</v>
      </c>
      <c r="P21" s="12">
        <v>1</v>
      </c>
      <c r="Q21" s="9" t="s">
        <v>110</v>
      </c>
      <c r="R21" s="17"/>
    </row>
    <row r="22" spans="1:18" s="16" customFormat="1" ht="30" customHeight="1">
      <c r="A22" s="8">
        <v>38</v>
      </c>
      <c r="B22" s="8" t="s">
        <v>62</v>
      </c>
      <c r="C22" s="8" t="s">
        <v>63</v>
      </c>
      <c r="D22" s="8" t="s">
        <v>49</v>
      </c>
      <c r="E22" s="8" t="s">
        <v>64</v>
      </c>
      <c r="F22" s="7">
        <v>95</v>
      </c>
      <c r="G22" s="9">
        <f t="shared" si="13"/>
        <v>63.333333333333336</v>
      </c>
      <c r="H22" s="10">
        <f t="shared" si="9"/>
        <v>19</v>
      </c>
      <c r="I22" s="10"/>
      <c r="J22" s="11">
        <v>79.599999999999994</v>
      </c>
      <c r="K22" s="10">
        <f t="shared" si="11"/>
        <v>31.84</v>
      </c>
      <c r="L22" s="21" t="s">
        <v>105</v>
      </c>
      <c r="M22" s="10"/>
      <c r="N22" s="10"/>
      <c r="O22" s="10"/>
      <c r="P22" s="12">
        <v>2</v>
      </c>
      <c r="Q22" s="9"/>
      <c r="R22" s="17"/>
    </row>
    <row r="23" spans="1:18" s="16" customFormat="1" ht="30" customHeight="1">
      <c r="A23" s="8">
        <v>40</v>
      </c>
      <c r="B23" s="8" t="s">
        <v>23</v>
      </c>
      <c r="C23" s="8" t="s">
        <v>24</v>
      </c>
      <c r="D23" s="8" t="s">
        <v>42</v>
      </c>
      <c r="E23" s="8" t="s">
        <v>43</v>
      </c>
      <c r="F23" s="7">
        <v>96</v>
      </c>
      <c r="G23" s="9">
        <f t="shared" si="13"/>
        <v>64</v>
      </c>
      <c r="H23" s="10">
        <f t="shared" si="9"/>
        <v>19.2</v>
      </c>
      <c r="I23" s="10"/>
      <c r="J23" s="11">
        <v>77.5</v>
      </c>
      <c r="K23" s="10">
        <f t="shared" ref="K23:K25" si="14">J23*0.4</f>
        <v>31</v>
      </c>
      <c r="L23" s="21">
        <v>85.8</v>
      </c>
      <c r="M23" s="10">
        <f t="shared" si="1"/>
        <v>25.74</v>
      </c>
      <c r="N23" s="10"/>
      <c r="O23" s="10">
        <f t="shared" si="12"/>
        <v>75.94</v>
      </c>
      <c r="P23" s="12">
        <v>1</v>
      </c>
      <c r="Q23" s="9" t="s">
        <v>110</v>
      </c>
      <c r="R23" s="17"/>
    </row>
    <row r="24" spans="1:18" s="16" customFormat="1" ht="30" customHeight="1">
      <c r="A24" s="8">
        <v>41</v>
      </c>
      <c r="B24" s="8" t="s">
        <v>21</v>
      </c>
      <c r="C24" s="8" t="s">
        <v>22</v>
      </c>
      <c r="D24" s="8" t="s">
        <v>42</v>
      </c>
      <c r="E24" s="8" t="s">
        <v>95</v>
      </c>
      <c r="F24" s="7">
        <v>96</v>
      </c>
      <c r="G24" s="9">
        <f t="shared" si="13"/>
        <v>64</v>
      </c>
      <c r="H24" s="10">
        <f t="shared" si="9"/>
        <v>19.2</v>
      </c>
      <c r="I24" s="10"/>
      <c r="J24" s="11">
        <v>74</v>
      </c>
      <c r="K24" s="10">
        <f t="shared" si="14"/>
        <v>29.6</v>
      </c>
      <c r="L24" s="21">
        <v>80.8</v>
      </c>
      <c r="M24" s="10">
        <f t="shared" si="1"/>
        <v>24.24</v>
      </c>
      <c r="N24" s="10"/>
      <c r="O24" s="10">
        <f t="shared" si="12"/>
        <v>73.039999999999992</v>
      </c>
      <c r="P24" s="12">
        <v>2</v>
      </c>
      <c r="Q24" s="9"/>
      <c r="R24" s="17"/>
    </row>
    <row r="25" spans="1:18" s="16" customFormat="1" ht="30" customHeight="1">
      <c r="A25" s="8">
        <v>42</v>
      </c>
      <c r="B25" s="8" t="s">
        <v>25</v>
      </c>
      <c r="C25" s="8" t="s">
        <v>26</v>
      </c>
      <c r="D25" s="8" t="s">
        <v>42</v>
      </c>
      <c r="E25" s="8" t="s">
        <v>43</v>
      </c>
      <c r="F25" s="7">
        <v>91.5</v>
      </c>
      <c r="G25" s="9">
        <f t="shared" si="13"/>
        <v>61</v>
      </c>
      <c r="H25" s="10">
        <f t="shared" si="9"/>
        <v>18.3</v>
      </c>
      <c r="I25" s="10"/>
      <c r="J25" s="11">
        <v>71.5</v>
      </c>
      <c r="K25" s="10">
        <f t="shared" si="14"/>
        <v>28.6</v>
      </c>
      <c r="L25" s="21">
        <v>78</v>
      </c>
      <c r="M25" s="10">
        <f t="shared" si="1"/>
        <v>23.4</v>
      </c>
      <c r="N25" s="10"/>
      <c r="O25" s="10">
        <f t="shared" si="12"/>
        <v>70.300000000000011</v>
      </c>
      <c r="P25" s="12">
        <v>3</v>
      </c>
      <c r="Q25" s="9"/>
      <c r="R25" s="17"/>
    </row>
    <row r="26" spans="1:18" s="16" customFormat="1" ht="30" customHeight="1">
      <c r="A26" s="8">
        <v>47</v>
      </c>
      <c r="B26" s="8" t="s">
        <v>29</v>
      </c>
      <c r="C26" s="8" t="s">
        <v>30</v>
      </c>
      <c r="D26" s="8" t="s">
        <v>42</v>
      </c>
      <c r="E26" s="8" t="s">
        <v>44</v>
      </c>
      <c r="F26" s="7">
        <v>100</v>
      </c>
      <c r="G26" s="9">
        <f t="shared" si="13"/>
        <v>66.666666666666671</v>
      </c>
      <c r="H26" s="10">
        <f t="shared" si="9"/>
        <v>20</v>
      </c>
      <c r="I26" s="10"/>
      <c r="J26" s="11">
        <v>77</v>
      </c>
      <c r="K26" s="10">
        <f t="shared" ref="K26:K28" si="15">J26*0.4</f>
        <v>30.8</v>
      </c>
      <c r="L26" s="21">
        <v>84</v>
      </c>
      <c r="M26" s="10">
        <f t="shared" si="1"/>
        <v>25.2</v>
      </c>
      <c r="N26" s="10"/>
      <c r="O26" s="10">
        <f t="shared" si="12"/>
        <v>76</v>
      </c>
      <c r="P26" s="12">
        <v>1</v>
      </c>
      <c r="Q26" s="9" t="s">
        <v>110</v>
      </c>
      <c r="R26" s="17"/>
    </row>
    <row r="27" spans="1:18" s="16" customFormat="1" ht="30" customHeight="1">
      <c r="A27" s="8">
        <v>48</v>
      </c>
      <c r="B27" s="8" t="s">
        <v>31</v>
      </c>
      <c r="C27" s="8" t="s">
        <v>32</v>
      </c>
      <c r="D27" s="8" t="s">
        <v>42</v>
      </c>
      <c r="E27" s="8" t="s">
        <v>44</v>
      </c>
      <c r="F27" s="7">
        <v>99</v>
      </c>
      <c r="G27" s="9">
        <f t="shared" si="13"/>
        <v>66</v>
      </c>
      <c r="H27" s="10">
        <f t="shared" si="9"/>
        <v>19.8</v>
      </c>
      <c r="I27" s="10"/>
      <c r="J27" s="11">
        <v>73.5</v>
      </c>
      <c r="K27" s="10">
        <f t="shared" si="15"/>
        <v>29.400000000000002</v>
      </c>
      <c r="L27" s="21">
        <v>83</v>
      </c>
      <c r="M27" s="10">
        <f t="shared" si="1"/>
        <v>24.9</v>
      </c>
      <c r="N27" s="10"/>
      <c r="O27" s="10">
        <f t="shared" si="12"/>
        <v>74.099999999999994</v>
      </c>
      <c r="P27" s="12">
        <v>2</v>
      </c>
      <c r="Q27" s="9"/>
      <c r="R27" s="17"/>
    </row>
    <row r="28" spans="1:18" s="16" customFormat="1" ht="30" customHeight="1">
      <c r="A28" s="8">
        <v>49</v>
      </c>
      <c r="B28" s="8" t="s">
        <v>27</v>
      </c>
      <c r="C28" s="8" t="s">
        <v>28</v>
      </c>
      <c r="D28" s="8" t="s">
        <v>42</v>
      </c>
      <c r="E28" s="8" t="s">
        <v>44</v>
      </c>
      <c r="F28" s="7">
        <v>105</v>
      </c>
      <c r="G28" s="9">
        <f t="shared" si="13"/>
        <v>70</v>
      </c>
      <c r="H28" s="10">
        <f t="shared" si="9"/>
        <v>21</v>
      </c>
      <c r="I28" s="10"/>
      <c r="J28" s="11">
        <v>69.5</v>
      </c>
      <c r="K28" s="10">
        <f t="shared" si="15"/>
        <v>27.8</v>
      </c>
      <c r="L28" s="21">
        <v>82.2</v>
      </c>
      <c r="M28" s="10">
        <f t="shared" si="1"/>
        <v>24.66</v>
      </c>
      <c r="N28" s="10"/>
      <c r="O28" s="10">
        <f t="shared" si="12"/>
        <v>73.459999999999994</v>
      </c>
      <c r="P28" s="12">
        <v>3</v>
      </c>
      <c r="Q28" s="9"/>
      <c r="R28" s="17"/>
    </row>
    <row r="29" spans="1:18" s="31" customFormat="1" ht="30" customHeight="1">
      <c r="A29" s="23">
        <v>58</v>
      </c>
      <c r="B29" s="24" t="s">
        <v>81</v>
      </c>
      <c r="C29" s="24" t="s">
        <v>84</v>
      </c>
      <c r="D29" s="23" t="s">
        <v>42</v>
      </c>
      <c r="E29" s="24" t="s">
        <v>86</v>
      </c>
      <c r="F29" s="24">
        <v>104.5</v>
      </c>
      <c r="G29" s="25">
        <f>F29/1.5</f>
        <v>69.666666666666671</v>
      </c>
      <c r="H29" s="26"/>
      <c r="I29" s="26">
        <f>G29*0.6</f>
        <v>41.800000000000004</v>
      </c>
      <c r="J29" s="27"/>
      <c r="K29" s="26"/>
      <c r="L29" s="28">
        <v>89.6</v>
      </c>
      <c r="M29" s="26"/>
      <c r="N29" s="26">
        <f>L29*0.4</f>
        <v>35.839999999999996</v>
      </c>
      <c r="O29" s="26">
        <f>I29+N29</f>
        <v>77.64</v>
      </c>
      <c r="P29" s="29">
        <v>1</v>
      </c>
      <c r="Q29" s="25" t="s">
        <v>110</v>
      </c>
      <c r="R29" s="30"/>
    </row>
    <row r="30" spans="1:18" s="31" customFormat="1" ht="30" customHeight="1">
      <c r="A30" s="23">
        <v>57</v>
      </c>
      <c r="B30" s="24" t="s">
        <v>80</v>
      </c>
      <c r="C30" s="24" t="s">
        <v>83</v>
      </c>
      <c r="D30" s="23" t="s">
        <v>42</v>
      </c>
      <c r="E30" s="24" t="s">
        <v>86</v>
      </c>
      <c r="F30" s="24">
        <v>108</v>
      </c>
      <c r="G30" s="25">
        <f t="shared" si="13"/>
        <v>72</v>
      </c>
      <c r="H30" s="26"/>
      <c r="I30" s="26">
        <f t="shared" si="4"/>
        <v>43.199999999999996</v>
      </c>
      <c r="J30" s="27"/>
      <c r="K30" s="26"/>
      <c r="L30" s="28" t="s">
        <v>105</v>
      </c>
      <c r="M30" s="26"/>
      <c r="N30" s="26"/>
      <c r="O30" s="26"/>
      <c r="P30" s="29"/>
      <c r="Q30" s="25"/>
      <c r="R30" s="30"/>
    </row>
    <row r="31" spans="1:18" s="31" customFormat="1" ht="30" customHeight="1">
      <c r="A31" s="23">
        <v>59</v>
      </c>
      <c r="B31" s="24" t="s">
        <v>82</v>
      </c>
      <c r="C31" s="24" t="s">
        <v>85</v>
      </c>
      <c r="D31" s="23" t="s">
        <v>42</v>
      </c>
      <c r="E31" s="24" t="s">
        <v>86</v>
      </c>
      <c r="F31" s="24">
        <v>96</v>
      </c>
      <c r="G31" s="25">
        <f t="shared" si="13"/>
        <v>64</v>
      </c>
      <c r="H31" s="26"/>
      <c r="I31" s="26">
        <f t="shared" si="4"/>
        <v>38.4</v>
      </c>
      <c r="J31" s="27"/>
      <c r="K31" s="26"/>
      <c r="L31" s="28" t="s">
        <v>105</v>
      </c>
      <c r="M31" s="26"/>
      <c r="N31" s="26"/>
      <c r="O31" s="26"/>
      <c r="P31" s="29"/>
      <c r="Q31" s="25"/>
      <c r="R31" s="30"/>
    </row>
    <row r="32" spans="1:18" s="31" customFormat="1" ht="30" customHeight="1">
      <c r="A32" s="23">
        <v>60</v>
      </c>
      <c r="B32" s="24" t="s">
        <v>87</v>
      </c>
      <c r="C32" s="24">
        <v>10101781713</v>
      </c>
      <c r="D32" s="23" t="s">
        <v>45</v>
      </c>
      <c r="E32" s="24" t="s">
        <v>78</v>
      </c>
      <c r="F32" s="24">
        <v>114</v>
      </c>
      <c r="G32" s="25">
        <f t="shared" si="13"/>
        <v>76</v>
      </c>
      <c r="H32" s="26"/>
      <c r="I32" s="26">
        <f t="shared" si="4"/>
        <v>45.6</v>
      </c>
      <c r="J32" s="27"/>
      <c r="K32" s="26"/>
      <c r="L32" s="28">
        <v>82.6</v>
      </c>
      <c r="M32" s="26"/>
      <c r="N32" s="26">
        <f t="shared" si="3"/>
        <v>33.04</v>
      </c>
      <c r="O32" s="26">
        <f t="shared" ref="O32:O34" si="16">I32+N32</f>
        <v>78.64</v>
      </c>
      <c r="P32" s="29">
        <v>1</v>
      </c>
      <c r="Q32" s="25" t="s">
        <v>110</v>
      </c>
      <c r="R32" s="30"/>
    </row>
    <row r="33" spans="1:18" s="31" customFormat="1" ht="30" customHeight="1">
      <c r="A33" s="23">
        <v>61</v>
      </c>
      <c r="B33" s="24" t="s">
        <v>88</v>
      </c>
      <c r="C33" s="24" t="s">
        <v>90</v>
      </c>
      <c r="D33" s="23" t="s">
        <v>45</v>
      </c>
      <c r="E33" s="24" t="s">
        <v>78</v>
      </c>
      <c r="F33" s="24">
        <v>100</v>
      </c>
      <c r="G33" s="25">
        <f t="shared" si="13"/>
        <v>66.666666666666671</v>
      </c>
      <c r="H33" s="26"/>
      <c r="I33" s="26">
        <f t="shared" si="4"/>
        <v>40</v>
      </c>
      <c r="J33" s="27"/>
      <c r="K33" s="26"/>
      <c r="L33" s="28">
        <v>83.2</v>
      </c>
      <c r="M33" s="26"/>
      <c r="N33" s="26">
        <f t="shared" si="3"/>
        <v>33.28</v>
      </c>
      <c r="O33" s="26">
        <f t="shared" si="16"/>
        <v>73.28</v>
      </c>
      <c r="P33" s="29">
        <v>2</v>
      </c>
      <c r="Q33" s="25"/>
      <c r="R33" s="30"/>
    </row>
    <row r="34" spans="1:18" s="31" customFormat="1" ht="30" customHeight="1">
      <c r="A34" s="23">
        <v>62</v>
      </c>
      <c r="B34" s="24" t="s">
        <v>89</v>
      </c>
      <c r="C34" s="24" t="s">
        <v>91</v>
      </c>
      <c r="D34" s="23" t="s">
        <v>45</v>
      </c>
      <c r="E34" s="24" t="s">
        <v>78</v>
      </c>
      <c r="F34" s="24">
        <v>98.5</v>
      </c>
      <c r="G34" s="25">
        <f t="shared" si="13"/>
        <v>65.666666666666671</v>
      </c>
      <c r="H34" s="26"/>
      <c r="I34" s="26">
        <f t="shared" si="4"/>
        <v>39.4</v>
      </c>
      <c r="J34" s="27"/>
      <c r="K34" s="26"/>
      <c r="L34" s="28">
        <v>83.6</v>
      </c>
      <c r="M34" s="26"/>
      <c r="N34" s="26">
        <f t="shared" si="3"/>
        <v>33.44</v>
      </c>
      <c r="O34" s="26">
        <f t="shared" si="16"/>
        <v>72.84</v>
      </c>
      <c r="P34" s="29">
        <v>3</v>
      </c>
      <c r="Q34" s="25"/>
      <c r="R34" s="30"/>
    </row>
    <row r="35" spans="1:18" s="16" customFormat="1" ht="30" customHeight="1">
      <c r="A35" s="8">
        <v>64</v>
      </c>
      <c r="B35" s="8" t="s">
        <v>35</v>
      </c>
      <c r="C35" s="8" t="s">
        <v>36</v>
      </c>
      <c r="D35" s="8" t="s">
        <v>45</v>
      </c>
      <c r="E35" s="8" t="s">
        <v>46</v>
      </c>
      <c r="F35" s="7">
        <v>102.5</v>
      </c>
      <c r="G35" s="9">
        <f>F35/1.5</f>
        <v>68.333333333333329</v>
      </c>
      <c r="H35" s="10">
        <f>G35*0.3</f>
        <v>20.499999999999996</v>
      </c>
      <c r="I35" s="10"/>
      <c r="J35" s="11">
        <v>74</v>
      </c>
      <c r="K35" s="10">
        <f>J35*0.4</f>
        <v>29.6</v>
      </c>
      <c r="L35" s="21">
        <v>82</v>
      </c>
      <c r="M35" s="10">
        <f>L35*0.3</f>
        <v>24.599999999999998</v>
      </c>
      <c r="N35" s="10"/>
      <c r="O35" s="10">
        <f>H35+K35+M35</f>
        <v>74.699999999999989</v>
      </c>
      <c r="P35" s="12">
        <v>1</v>
      </c>
      <c r="Q35" s="9" t="s">
        <v>110</v>
      </c>
      <c r="R35" s="17"/>
    </row>
    <row r="36" spans="1:18" s="16" customFormat="1" ht="30" customHeight="1">
      <c r="A36" s="8">
        <v>63</v>
      </c>
      <c r="B36" s="8" t="s">
        <v>33</v>
      </c>
      <c r="C36" s="8" t="s">
        <v>34</v>
      </c>
      <c r="D36" s="8" t="s">
        <v>45</v>
      </c>
      <c r="E36" s="8" t="s">
        <v>96</v>
      </c>
      <c r="F36" s="7">
        <v>108</v>
      </c>
      <c r="G36" s="9">
        <f t="shared" si="13"/>
        <v>72</v>
      </c>
      <c r="H36" s="10">
        <f t="shared" ref="H36" si="17">G36*0.3</f>
        <v>21.599999999999998</v>
      </c>
      <c r="I36" s="10"/>
      <c r="J36" s="11">
        <v>72</v>
      </c>
      <c r="K36" s="10">
        <f t="shared" ref="K36" si="18">J36*0.4</f>
        <v>28.8</v>
      </c>
      <c r="L36" s="21">
        <v>80</v>
      </c>
      <c r="M36" s="10">
        <f t="shared" si="1"/>
        <v>24</v>
      </c>
      <c r="N36" s="10"/>
      <c r="O36" s="10">
        <f>H36+K36+M36</f>
        <v>74.400000000000006</v>
      </c>
      <c r="P36" s="12">
        <v>2</v>
      </c>
      <c r="Q36" s="9"/>
      <c r="R36" s="17"/>
    </row>
    <row r="37" spans="1:18" s="16" customFormat="1" ht="30" customHeight="1">
      <c r="A37" s="8">
        <v>65</v>
      </c>
      <c r="B37" s="8" t="s">
        <v>37</v>
      </c>
      <c r="C37" s="8" t="s">
        <v>38</v>
      </c>
      <c r="D37" s="8" t="s">
        <v>45</v>
      </c>
      <c r="E37" s="8" t="s">
        <v>46</v>
      </c>
      <c r="F37" s="7">
        <v>91</v>
      </c>
      <c r="G37" s="9">
        <f>F37/1.5</f>
        <v>60.666666666666664</v>
      </c>
      <c r="H37" s="10">
        <f>G37*0.3</f>
        <v>18.2</v>
      </c>
      <c r="I37" s="10"/>
      <c r="J37" s="11">
        <v>66.5</v>
      </c>
      <c r="K37" s="10">
        <f>J37*0.4</f>
        <v>26.6</v>
      </c>
      <c r="L37" s="21">
        <v>71.8</v>
      </c>
      <c r="M37" s="10">
        <f t="shared" si="1"/>
        <v>21.54</v>
      </c>
      <c r="N37" s="10"/>
      <c r="O37" s="10">
        <f t="shared" ref="O37" si="19">H37+K37+M37</f>
        <v>66.34</v>
      </c>
      <c r="P37" s="12">
        <v>3</v>
      </c>
      <c r="Q37" s="9"/>
      <c r="R37" s="17"/>
    </row>
    <row r="38" spans="1:18" s="16" customFormat="1">
      <c r="H38" s="18"/>
      <c r="I38" s="18"/>
      <c r="K38" s="18"/>
      <c r="L38" s="22"/>
      <c r="M38" s="18"/>
      <c r="N38" s="18"/>
      <c r="R38" s="19"/>
    </row>
    <row r="44" spans="1:18" ht="20.100000000000001" customHeight="1"/>
    <row r="45" spans="1:18" ht="20.100000000000001" customHeight="1"/>
    <row r="46" spans="1:18" ht="20.100000000000001" customHeight="1"/>
    <row r="47" spans="1:18" ht="20.100000000000001" customHeight="1"/>
    <row r="48" spans="1:1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</sheetData>
  <sortState ref="A12:R20">
    <sortCondition descending="1" ref="P3:P7"/>
  </sortState>
  <mergeCells count="1">
    <mergeCell ref="A1:R1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NU234User</cp:lastModifiedBy>
  <cp:lastPrinted>2020-12-21T06:51:57Z</cp:lastPrinted>
  <dcterms:created xsi:type="dcterms:W3CDTF">2020-01-02T03:00:45Z</dcterms:created>
  <dcterms:modified xsi:type="dcterms:W3CDTF">2020-12-23T02:27:22Z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