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06"/>
  </bookViews>
  <sheets>
    <sheet name="排名" sheetId="16" r:id="rId1"/>
  </sheets>
  <definedNames>
    <definedName name="_xlnm.Print_Titles" localSheetId="0">排名!$2:$2</definedName>
  </definedNames>
  <calcPr calcId="144525"/>
</workbook>
</file>

<file path=xl/sharedStrings.xml><?xml version="1.0" encoding="utf-8"?>
<sst xmlns="http://schemas.openxmlformats.org/spreadsheetml/2006/main" count="265" uniqueCount="163">
  <si>
    <t>贵阳市文化和旅游局所属事业单位2021年公开招聘面试成绩及进入体检环节人员名单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</si>
  <si>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</si>
  <si>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</si>
  <si>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</si>
  <si>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</si>
  <si>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</si>
  <si>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</si>
  <si>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</si>
  <si>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</si>
  <si>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</si>
  <si>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</si>
  <si>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</si>
  <si>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</si>
  <si>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</si>
  <si>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笔试、专业测试、面试成绩</t>
  </si>
  <si>
    <t>综合
排名</t>
  </si>
  <si>
    <t>是否进入体检</t>
  </si>
  <si>
    <t>龙鑫怡</t>
  </si>
  <si>
    <t>1152010900314</t>
  </si>
  <si>
    <r>
      <rPr>
        <sz val="11"/>
        <color theme="1"/>
        <rFont val="宋体"/>
        <charset val="134"/>
      </rPr>
      <t>贵阳市图书馆</t>
    </r>
  </si>
  <si>
    <r>
      <rPr>
        <sz val="11"/>
        <rFont val="Times New Roman"/>
        <charset val="134"/>
      </rPr>
      <t>01</t>
    </r>
    <r>
      <rPr>
        <sz val="11"/>
        <rFont val="宋体"/>
        <charset val="134"/>
      </rPr>
      <t>专业技术岗位</t>
    </r>
  </si>
  <si>
    <t>是</t>
  </si>
  <si>
    <t>杨吉</t>
  </si>
  <si>
    <t>1152010902110</t>
  </si>
  <si>
    <t>69.86</t>
  </si>
  <si>
    <t>陈庆庆</t>
  </si>
  <si>
    <t>1152010900830</t>
  </si>
  <si>
    <t>71.17</t>
  </si>
  <si>
    <t>张榕</t>
  </si>
  <si>
    <t>1152010900919</t>
  </si>
  <si>
    <t>70.12</t>
  </si>
  <si>
    <t>王国英</t>
  </si>
  <si>
    <t>1152010902126</t>
  </si>
  <si>
    <t>73.67</t>
  </si>
  <si>
    <t>韦智然</t>
  </si>
  <si>
    <t>1152010900822</t>
  </si>
  <si>
    <t>72.56</t>
  </si>
  <si>
    <t>朱梅</t>
  </si>
  <si>
    <t>1152010900811</t>
  </si>
  <si>
    <r>
      <rPr>
        <sz val="11"/>
        <rFont val="宋体"/>
        <charset val="134"/>
      </rPr>
      <t>贵阳市文物局</t>
    </r>
  </si>
  <si>
    <t>83.23</t>
  </si>
  <si>
    <t>詹琢玉</t>
  </si>
  <si>
    <t>1152010901819</t>
  </si>
  <si>
    <t>74.28</t>
  </si>
  <si>
    <t>牛月明</t>
  </si>
  <si>
    <t>1152010902717</t>
  </si>
  <si>
    <t>75.97</t>
  </si>
  <si>
    <t>贾过之</t>
  </si>
  <si>
    <t>1152010902917</t>
  </si>
  <si>
    <r>
      <rPr>
        <sz val="11"/>
        <color theme="1"/>
        <rFont val="宋体"/>
        <charset val="134"/>
      </rPr>
      <t>贵阳市文化和旅游创作研究室</t>
    </r>
  </si>
  <si>
    <t>81.19</t>
  </si>
  <si>
    <t>胡永俊</t>
  </si>
  <si>
    <t>1152010902313</t>
  </si>
  <si>
    <t>77.61</t>
  </si>
  <si>
    <t>杨再佳</t>
  </si>
  <si>
    <t>1152010900309</t>
  </si>
  <si>
    <t>78.89</t>
  </si>
  <si>
    <t>吕莉</t>
  </si>
  <si>
    <t>1152011701917</t>
  </si>
  <si>
    <r>
      <rPr>
        <sz val="11"/>
        <color theme="1"/>
        <rFont val="宋体"/>
        <charset val="134"/>
      </rPr>
      <t>贵阳市非物质文化遗产保护中心</t>
    </r>
  </si>
  <si>
    <t>81.25</t>
  </si>
  <si>
    <t>冷靖</t>
  </si>
  <si>
    <t>1152011702605</t>
  </si>
  <si>
    <t>79.75</t>
  </si>
  <si>
    <t>花曼婷</t>
  </si>
  <si>
    <t>1152011703009</t>
  </si>
  <si>
    <t>79.89</t>
  </si>
  <si>
    <t>李松孝</t>
  </si>
  <si>
    <t>1152011700324</t>
  </si>
  <si>
    <r>
      <rPr>
        <sz val="11"/>
        <color theme="1"/>
        <rFont val="宋体"/>
        <charset val="134"/>
      </rPr>
      <t>贵阳市少年儿童图书馆</t>
    </r>
  </si>
  <si>
    <t>74.43</t>
  </si>
  <si>
    <t>刘鸿</t>
  </si>
  <si>
    <t>1152011701602</t>
  </si>
  <si>
    <t>71.62</t>
  </si>
  <si>
    <t>杨滨</t>
  </si>
  <si>
    <t>1152011703112</t>
  </si>
  <si>
    <t>71.87</t>
  </si>
  <si>
    <t>缺考</t>
  </si>
  <si>
    <t>洪雨同</t>
  </si>
  <si>
    <t>1152011701023</t>
  </si>
  <si>
    <r>
      <rPr>
        <sz val="11"/>
        <rFont val="Times New Roman"/>
        <charset val="134"/>
      </rPr>
      <t>02</t>
    </r>
    <r>
      <rPr>
        <sz val="11"/>
        <rFont val="宋体"/>
        <charset val="134"/>
      </rPr>
      <t>专业技术岗位</t>
    </r>
  </si>
  <si>
    <t>79.08</t>
  </si>
  <si>
    <t>蔡燕鹿</t>
  </si>
  <si>
    <t>1152011703114</t>
  </si>
  <si>
    <t>81.56</t>
  </si>
  <si>
    <t>郭坤丽</t>
  </si>
  <si>
    <t>1152011700807</t>
  </si>
  <si>
    <t>79.20</t>
  </si>
  <si>
    <t>龚雨衡</t>
  </si>
  <si>
    <t>1152011701603</t>
  </si>
  <si>
    <t>80.98</t>
  </si>
  <si>
    <t>杨仕玉</t>
  </si>
  <si>
    <t>1152011701226</t>
  </si>
  <si>
    <t>81.08</t>
  </si>
  <si>
    <t>李婷</t>
  </si>
  <si>
    <t>1152011702426</t>
  </si>
  <si>
    <t>75.11</t>
  </si>
  <si>
    <t>林颖颖</t>
  </si>
  <si>
    <t>1152011703013</t>
  </si>
  <si>
    <r>
      <rPr>
        <sz val="11"/>
        <rFont val="Times New Roman"/>
        <charset val="134"/>
      </rPr>
      <t>03</t>
    </r>
    <r>
      <rPr>
        <sz val="11"/>
        <rFont val="宋体"/>
        <charset val="134"/>
      </rPr>
      <t>专业技术岗位</t>
    </r>
  </si>
  <si>
    <t>77.14</t>
  </si>
  <si>
    <t>孙平</t>
  </si>
  <si>
    <t>1152011701127</t>
  </si>
  <si>
    <t>79.12</t>
  </si>
  <si>
    <t>王慧玲</t>
  </si>
  <si>
    <t>1152011702430</t>
  </si>
  <si>
    <t>73.34</t>
  </si>
  <si>
    <t>吕微婉</t>
  </si>
  <si>
    <t>1152011702117</t>
  </si>
  <si>
    <t>79.64</t>
  </si>
  <si>
    <t>陈鑫</t>
  </si>
  <si>
    <t>1152011702021</t>
  </si>
  <si>
    <t>69.14</t>
  </si>
  <si>
    <t>吴兴莲</t>
  </si>
  <si>
    <t>1152011702822</t>
  </si>
  <si>
    <t>74.45</t>
  </si>
  <si>
    <t>王华美</t>
  </si>
  <si>
    <t>1152012300627</t>
  </si>
  <si>
    <r>
      <rPr>
        <sz val="11"/>
        <rFont val="Times New Roman"/>
        <charset val="134"/>
      </rPr>
      <t>04</t>
    </r>
    <r>
      <rPr>
        <sz val="11"/>
        <rFont val="宋体"/>
        <charset val="134"/>
      </rPr>
      <t>专业技术岗位</t>
    </r>
  </si>
  <si>
    <t>81.81</t>
  </si>
  <si>
    <t>王健康</t>
  </si>
  <si>
    <t>1152011701406</t>
  </si>
  <si>
    <t>77.28</t>
  </si>
  <si>
    <t>王雅琦</t>
  </si>
  <si>
    <t>1152011701009</t>
  </si>
  <si>
    <t>82.47</t>
  </si>
  <si>
    <t>李原野</t>
  </si>
  <si>
    <t>1152012300303</t>
  </si>
  <si>
    <r>
      <rPr>
        <sz val="11"/>
        <color theme="1"/>
        <rFont val="宋体"/>
        <charset val="134"/>
      </rPr>
      <t>贵阳市群众艺术馆</t>
    </r>
  </si>
  <si>
    <t>78.00</t>
  </si>
  <si>
    <t>蒋荷叶</t>
  </si>
  <si>
    <t>1152012300430</t>
  </si>
  <si>
    <t>75.64</t>
  </si>
  <si>
    <t>廖范伊</t>
  </si>
  <si>
    <t>1152012301528</t>
  </si>
  <si>
    <t>77.92</t>
  </si>
  <si>
    <t>李碧玉</t>
  </si>
  <si>
    <t>1152012502326</t>
  </si>
  <si>
    <t>71.28</t>
  </si>
  <si>
    <t>林芮宇</t>
  </si>
  <si>
    <t>1152012503230</t>
  </si>
  <si>
    <t>67.53</t>
  </si>
  <si>
    <t>蔡涵露</t>
  </si>
  <si>
    <t>1152012502201</t>
  </si>
  <si>
    <t>74.84</t>
  </si>
  <si>
    <t>江炽燏</t>
  </si>
  <si>
    <t>1152012503105</t>
  </si>
  <si>
    <t>舒萌萌</t>
  </si>
  <si>
    <t>1152012500303</t>
  </si>
  <si>
    <t>黄媛妮</t>
  </si>
  <si>
    <t>1152012500621</t>
  </si>
  <si>
    <t>笔试成绩60%</t>
  </si>
  <si>
    <t>面试成绩40%</t>
  </si>
  <si>
    <t>笔试、面试成绩</t>
  </si>
  <si>
    <t>罗鑫</t>
  </si>
  <si>
    <t>1152010901015</t>
  </si>
  <si>
    <t>贵阳市艺术表演团体离退休职工管理处</t>
  </si>
  <si>
    <r>
      <rPr>
        <sz val="11"/>
        <rFont val="Times New Roman"/>
        <charset val="0"/>
      </rPr>
      <t>01</t>
    </r>
    <r>
      <rPr>
        <sz val="11"/>
        <rFont val="宋体"/>
        <charset val="0"/>
      </rPr>
      <t>管理岗位</t>
    </r>
  </si>
  <si>
    <r>
      <rPr>
        <b/>
        <sz val="11"/>
        <color theme="1"/>
        <rFont val="宋体"/>
        <charset val="134"/>
      </rPr>
      <t>是</t>
    </r>
  </si>
  <si>
    <t>高铷郧</t>
  </si>
  <si>
    <t>1152010900107</t>
  </si>
  <si>
    <t>李想</t>
  </si>
  <si>
    <t>1152010902622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</si>
</sst>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name val="Times New Roman"/>
      <charset val="134"/>
    </font>
    <font>
      <sz val="11"/>
      <color indexed="8"/>
      <name val="宋体"/>
      <charset val="134"/>
    </font>
    <font>
      <sz val="10"/>
      <color indexed="8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b/>
      <sz val="10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4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0" fillId="18" borderId="10" applyNumberFormat="0" applyAlignment="0" applyProtection="0">
      <alignment vertical="center"/>
    </xf>
    <xf numFmtId="0" fontId="35" fillId="18" borderId="6" applyNumberFormat="0" applyAlignment="0" applyProtection="0">
      <alignment vertical="center"/>
    </xf>
    <xf numFmtId="0" fontId="30" fillId="9" borderId="5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176" fontId="11" fillId="0" borderId="2" xfId="0" applyNumberFormat="1" applyFont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Border="1">
      <alignment vertical="center"/>
    </xf>
    <xf numFmtId="176" fontId="11" fillId="0" borderId="2" xfId="0" applyNumberFormat="1" applyFont="1" applyBorder="1">
      <alignment vertical="center"/>
    </xf>
    <xf numFmtId="176" fontId="11" fillId="0" borderId="1" xfId="0" applyNumberFormat="1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0"/>
  <sheetViews>
    <sheetView tabSelected="1" workbookViewId="0">
      <selection activeCell="S3" sqref="S3"/>
    </sheetView>
  </sheetViews>
  <sheetFormatPr defaultColWidth="9" defaultRowHeight="13.5"/>
  <cols>
    <col min="1" max="1" width="4.44166666666667" customWidth="1"/>
    <col min="3" max="3" width="13" customWidth="1"/>
    <col min="4" max="4" width="14.7833333333333" customWidth="1"/>
    <col min="5" max="5" width="15.8916666666667" customWidth="1"/>
    <col min="6" max="6" width="7.875" customWidth="1"/>
    <col min="7" max="7" width="8.625" style="2" customWidth="1"/>
    <col min="8" max="8" width="7.375" style="3" customWidth="1"/>
    <col min="9" max="9" width="7.625" style="4" customWidth="1"/>
    <col min="10" max="10" width="8.25" style="3" customWidth="1"/>
    <col min="11" max="11" width="9" style="2"/>
    <col min="12" max="12" width="8" style="2" customWidth="1"/>
    <col min="13" max="13" width="8.125" style="2" customWidth="1"/>
    <col min="15" max="15" width="7.625" customWidth="1"/>
    <col min="16" max="16" width="7.875" customWidth="1"/>
  </cols>
  <sheetData>
    <row r="1" ht="37.2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37.05" customHeight="1" spans="1:1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8" t="s">
        <v>12</v>
      </c>
      <c r="M2" s="40" t="s">
        <v>13</v>
      </c>
      <c r="N2" s="41" t="s">
        <v>14</v>
      </c>
      <c r="O2" s="41" t="s">
        <v>15</v>
      </c>
      <c r="P2" s="41" t="s">
        <v>16</v>
      </c>
    </row>
    <row r="3" s="1" customFormat="1" ht="30" customHeight="1" spans="1:16">
      <c r="A3" s="9">
        <v>1</v>
      </c>
      <c r="B3" s="10" t="s">
        <v>17</v>
      </c>
      <c r="C3" s="11" t="s">
        <v>18</v>
      </c>
      <c r="D3" s="12" t="s">
        <v>19</v>
      </c>
      <c r="E3" s="13" t="s">
        <v>20</v>
      </c>
      <c r="F3" s="14">
        <v>184</v>
      </c>
      <c r="G3" s="15">
        <f t="shared" ref="G3:G8" si="0">F3/3</f>
        <v>61.3333333333333</v>
      </c>
      <c r="H3" s="16">
        <f t="shared" ref="H3:H8" si="1">G3*0.3</f>
        <v>18.4</v>
      </c>
      <c r="I3" s="21">
        <v>82.37</v>
      </c>
      <c r="J3" s="16">
        <f t="shared" ref="J3:J8" si="2">I3*0.4</f>
        <v>32.948</v>
      </c>
      <c r="K3" s="15">
        <f t="shared" ref="K3:K8" si="3">H3+J3</f>
        <v>51.348</v>
      </c>
      <c r="L3" s="15">
        <v>79.4</v>
      </c>
      <c r="M3" s="22">
        <f t="shared" ref="M3:M8" si="4">L3*0.3</f>
        <v>23.82</v>
      </c>
      <c r="N3" s="22">
        <f t="shared" ref="N3:N8" si="5">H3+J3+M3</f>
        <v>75.168</v>
      </c>
      <c r="O3" s="42">
        <v>1</v>
      </c>
      <c r="P3" s="43" t="s">
        <v>21</v>
      </c>
    </row>
    <row r="4" s="1" customFormat="1" ht="30" customHeight="1" spans="1:16">
      <c r="A4" s="9">
        <v>2</v>
      </c>
      <c r="B4" s="10" t="s">
        <v>22</v>
      </c>
      <c r="C4" s="11" t="s">
        <v>23</v>
      </c>
      <c r="D4" s="12" t="s">
        <v>19</v>
      </c>
      <c r="E4" s="13" t="s">
        <v>20</v>
      </c>
      <c r="F4" s="14">
        <v>187.5</v>
      </c>
      <c r="G4" s="15">
        <f t="shared" si="0"/>
        <v>62.5</v>
      </c>
      <c r="H4" s="16">
        <f t="shared" si="1"/>
        <v>18.75</v>
      </c>
      <c r="I4" s="58" t="s">
        <v>24</v>
      </c>
      <c r="J4" s="16">
        <f t="shared" si="2"/>
        <v>27.944</v>
      </c>
      <c r="K4" s="15">
        <f t="shared" si="3"/>
        <v>46.694</v>
      </c>
      <c r="L4" s="15">
        <v>83.8</v>
      </c>
      <c r="M4" s="22">
        <f t="shared" si="4"/>
        <v>25.14</v>
      </c>
      <c r="N4" s="22">
        <f t="shared" si="5"/>
        <v>71.834</v>
      </c>
      <c r="O4" s="42">
        <v>2</v>
      </c>
      <c r="P4" s="43" t="s">
        <v>21</v>
      </c>
    </row>
    <row r="5" s="1" customFormat="1" ht="30" customHeight="1" spans="1:16">
      <c r="A5" s="9">
        <v>3</v>
      </c>
      <c r="B5" s="10" t="s">
        <v>25</v>
      </c>
      <c r="C5" s="11" t="s">
        <v>26</v>
      </c>
      <c r="D5" s="12" t="s">
        <v>19</v>
      </c>
      <c r="E5" s="13" t="s">
        <v>20</v>
      </c>
      <c r="F5" s="14">
        <v>178.5</v>
      </c>
      <c r="G5" s="15">
        <f t="shared" si="0"/>
        <v>59.5</v>
      </c>
      <c r="H5" s="16">
        <f t="shared" si="1"/>
        <v>17.85</v>
      </c>
      <c r="I5" s="58" t="s">
        <v>27</v>
      </c>
      <c r="J5" s="16">
        <f t="shared" si="2"/>
        <v>28.468</v>
      </c>
      <c r="K5" s="15">
        <f t="shared" si="3"/>
        <v>46.318</v>
      </c>
      <c r="L5" s="45">
        <v>81.6</v>
      </c>
      <c r="M5" s="22">
        <f t="shared" si="4"/>
        <v>24.48</v>
      </c>
      <c r="N5" s="22">
        <f t="shared" si="5"/>
        <v>70.798</v>
      </c>
      <c r="O5" s="42">
        <v>3</v>
      </c>
      <c r="P5" s="46"/>
    </row>
    <row r="6" s="1" customFormat="1" ht="30" customHeight="1" spans="1:16">
      <c r="A6" s="9">
        <v>4</v>
      </c>
      <c r="B6" s="10" t="s">
        <v>28</v>
      </c>
      <c r="C6" s="11" t="s">
        <v>29</v>
      </c>
      <c r="D6" s="12" t="s">
        <v>19</v>
      </c>
      <c r="E6" s="13" t="s">
        <v>20</v>
      </c>
      <c r="F6" s="14">
        <v>177</v>
      </c>
      <c r="G6" s="15">
        <f t="shared" si="0"/>
        <v>59</v>
      </c>
      <c r="H6" s="16">
        <f t="shared" si="1"/>
        <v>17.7</v>
      </c>
      <c r="I6" s="58" t="s">
        <v>30</v>
      </c>
      <c r="J6" s="16">
        <f t="shared" si="2"/>
        <v>28.048</v>
      </c>
      <c r="K6" s="15">
        <f t="shared" si="3"/>
        <v>45.748</v>
      </c>
      <c r="L6" s="45">
        <v>83.2</v>
      </c>
      <c r="M6" s="22">
        <f t="shared" si="4"/>
        <v>24.96</v>
      </c>
      <c r="N6" s="22">
        <f t="shared" si="5"/>
        <v>70.708</v>
      </c>
      <c r="O6" s="42">
        <v>4</v>
      </c>
      <c r="P6" s="46"/>
    </row>
    <row r="7" s="1" customFormat="1" ht="30" customHeight="1" spans="1:16">
      <c r="A7" s="9">
        <v>5</v>
      </c>
      <c r="B7" s="10" t="s">
        <v>31</v>
      </c>
      <c r="C7" s="11" t="s">
        <v>32</v>
      </c>
      <c r="D7" s="12" t="s">
        <v>19</v>
      </c>
      <c r="E7" s="13" t="s">
        <v>20</v>
      </c>
      <c r="F7" s="14">
        <v>185.5</v>
      </c>
      <c r="G7" s="15">
        <f t="shared" si="0"/>
        <v>61.8333333333333</v>
      </c>
      <c r="H7" s="16">
        <f t="shared" si="1"/>
        <v>18.55</v>
      </c>
      <c r="I7" s="58" t="s">
        <v>33</v>
      </c>
      <c r="J7" s="16">
        <f t="shared" si="2"/>
        <v>29.468</v>
      </c>
      <c r="K7" s="15">
        <f t="shared" si="3"/>
        <v>48.018</v>
      </c>
      <c r="L7" s="15">
        <v>72.2</v>
      </c>
      <c r="M7" s="22">
        <f t="shared" si="4"/>
        <v>21.66</v>
      </c>
      <c r="N7" s="22">
        <f t="shared" si="5"/>
        <v>69.678</v>
      </c>
      <c r="O7" s="42">
        <v>5</v>
      </c>
      <c r="P7" s="46"/>
    </row>
    <row r="8" s="1" customFormat="1" ht="30" customHeight="1" spans="1:16">
      <c r="A8" s="9">
        <v>6</v>
      </c>
      <c r="B8" s="10" t="s">
        <v>34</v>
      </c>
      <c r="C8" s="11" t="s">
        <v>35</v>
      </c>
      <c r="D8" s="12" t="s">
        <v>19</v>
      </c>
      <c r="E8" s="13" t="s">
        <v>20</v>
      </c>
      <c r="F8" s="14">
        <v>170</v>
      </c>
      <c r="G8" s="15">
        <f t="shared" si="0"/>
        <v>56.6666666666667</v>
      </c>
      <c r="H8" s="16">
        <f t="shared" si="1"/>
        <v>17</v>
      </c>
      <c r="I8" s="58" t="s">
        <v>36</v>
      </c>
      <c r="J8" s="16">
        <f t="shared" si="2"/>
        <v>29.024</v>
      </c>
      <c r="K8" s="15">
        <f t="shared" si="3"/>
        <v>46.024</v>
      </c>
      <c r="L8" s="45">
        <v>76.2</v>
      </c>
      <c r="M8" s="22">
        <f t="shared" si="4"/>
        <v>22.86</v>
      </c>
      <c r="N8" s="22">
        <f t="shared" si="5"/>
        <v>68.884</v>
      </c>
      <c r="O8" s="42">
        <v>6</v>
      </c>
      <c r="P8" s="46"/>
    </row>
    <row r="9" ht="18" customHeight="1" spans="1:16">
      <c r="A9" s="17"/>
      <c r="B9" s="17"/>
      <c r="C9" s="17"/>
      <c r="D9" s="17"/>
      <c r="E9" s="17"/>
      <c r="F9" s="17"/>
      <c r="G9" s="17"/>
      <c r="H9" s="18"/>
      <c r="I9" s="18"/>
      <c r="J9" s="47"/>
      <c r="K9" s="17"/>
      <c r="L9" s="48"/>
      <c r="M9" s="29"/>
      <c r="N9" s="29"/>
      <c r="O9" s="17"/>
      <c r="P9" s="17"/>
    </row>
    <row r="10" ht="30" customHeight="1" spans="1:16">
      <c r="A10" s="19">
        <v>1</v>
      </c>
      <c r="B10" s="20" t="s">
        <v>37</v>
      </c>
      <c r="C10" s="11" t="s">
        <v>38</v>
      </c>
      <c r="D10" s="21" t="s">
        <v>39</v>
      </c>
      <c r="E10" s="13" t="s">
        <v>20</v>
      </c>
      <c r="F10" s="14">
        <v>187</v>
      </c>
      <c r="G10" s="22">
        <f>F10/3</f>
        <v>62.3333333333333</v>
      </c>
      <c r="H10" s="23">
        <f>G10*0.3</f>
        <v>18.7</v>
      </c>
      <c r="I10" s="58" t="s">
        <v>40</v>
      </c>
      <c r="J10" s="49">
        <f>I10*0.4</f>
        <v>33.292</v>
      </c>
      <c r="K10" s="22">
        <f>H10+J10</f>
        <v>51.992</v>
      </c>
      <c r="L10" s="22">
        <v>76.4</v>
      </c>
      <c r="M10" s="22">
        <f>L10*0.3</f>
        <v>22.92</v>
      </c>
      <c r="N10" s="22">
        <f t="shared" ref="N4:N37" si="6">H10+J10+M10</f>
        <v>74.912</v>
      </c>
      <c r="O10" s="42">
        <v>1</v>
      </c>
      <c r="P10" s="43" t="s">
        <v>21</v>
      </c>
    </row>
    <row r="11" ht="30" customHeight="1" spans="1:16">
      <c r="A11" s="19">
        <v>2</v>
      </c>
      <c r="B11" s="20" t="s">
        <v>41</v>
      </c>
      <c r="C11" s="11" t="s">
        <v>42</v>
      </c>
      <c r="D11" s="21" t="s">
        <v>39</v>
      </c>
      <c r="E11" s="13" t="s">
        <v>20</v>
      </c>
      <c r="F11" s="14">
        <v>212</v>
      </c>
      <c r="G11" s="22">
        <f>F11/3</f>
        <v>70.6666666666667</v>
      </c>
      <c r="H11" s="23">
        <f>G11*0.3</f>
        <v>21.2</v>
      </c>
      <c r="I11" s="58" t="s">
        <v>43</v>
      </c>
      <c r="J11" s="49">
        <f>I11*0.4</f>
        <v>29.712</v>
      </c>
      <c r="K11" s="50">
        <f>H11+J11</f>
        <v>50.912</v>
      </c>
      <c r="L11" s="22">
        <v>75.8</v>
      </c>
      <c r="M11" s="22">
        <f>L11*0.3</f>
        <v>22.74</v>
      </c>
      <c r="N11" s="22">
        <f t="shared" si="6"/>
        <v>73.652</v>
      </c>
      <c r="O11" s="42">
        <v>2</v>
      </c>
      <c r="P11" s="46"/>
    </row>
    <row r="12" ht="30" customHeight="1" spans="1:16">
      <c r="A12" s="19">
        <v>3</v>
      </c>
      <c r="B12" s="20" t="s">
        <v>44</v>
      </c>
      <c r="C12" s="11" t="s">
        <v>45</v>
      </c>
      <c r="D12" s="21" t="s">
        <v>39</v>
      </c>
      <c r="E12" s="13" t="s">
        <v>20</v>
      </c>
      <c r="F12" s="14">
        <v>207</v>
      </c>
      <c r="G12" s="22">
        <f>F12/3</f>
        <v>69</v>
      </c>
      <c r="H12" s="23">
        <f>G12*0.3</f>
        <v>20.7</v>
      </c>
      <c r="I12" s="58" t="s">
        <v>46</v>
      </c>
      <c r="J12" s="49">
        <f>I12*0.4</f>
        <v>30.388</v>
      </c>
      <c r="K12" s="50">
        <f>H12+J12</f>
        <v>51.088</v>
      </c>
      <c r="L12" s="22">
        <v>74.4</v>
      </c>
      <c r="M12" s="22">
        <f>L12*0.3</f>
        <v>22.32</v>
      </c>
      <c r="N12" s="22">
        <f t="shared" si="6"/>
        <v>73.408</v>
      </c>
      <c r="O12" s="42">
        <v>3</v>
      </c>
      <c r="P12" s="46"/>
    </row>
    <row r="13" ht="18" customHeight="1" spans="1:16">
      <c r="A13" s="24"/>
      <c r="B13" s="25"/>
      <c r="C13" s="26"/>
      <c r="D13" s="27"/>
      <c r="E13" s="28"/>
      <c r="F13" s="25"/>
      <c r="G13" s="29"/>
      <c r="H13" s="30"/>
      <c r="I13" s="51"/>
      <c r="J13" s="52"/>
      <c r="K13" s="29"/>
      <c r="L13" s="48"/>
      <c r="M13" s="29"/>
      <c r="N13" s="29"/>
      <c r="O13" s="17"/>
      <c r="P13" s="17"/>
    </row>
    <row r="14" ht="32" customHeight="1" spans="1:16">
      <c r="A14" s="19">
        <v>1</v>
      </c>
      <c r="B14" s="20" t="s">
        <v>47</v>
      </c>
      <c r="C14" s="11" t="s">
        <v>48</v>
      </c>
      <c r="D14" s="31" t="s">
        <v>49</v>
      </c>
      <c r="E14" s="13" t="s">
        <v>20</v>
      </c>
      <c r="F14" s="14">
        <v>204</v>
      </c>
      <c r="G14" s="22">
        <f>F14/3</f>
        <v>68</v>
      </c>
      <c r="H14" s="32">
        <f>G14*0.3</f>
        <v>20.4</v>
      </c>
      <c r="I14" s="58" t="s">
        <v>50</v>
      </c>
      <c r="J14" s="49">
        <f>I14*0.4</f>
        <v>32.476</v>
      </c>
      <c r="K14" s="53">
        <f>H14+J14</f>
        <v>52.876</v>
      </c>
      <c r="L14" s="22">
        <v>83</v>
      </c>
      <c r="M14" s="22">
        <f t="shared" ref="M13:M54" si="7">L14*0.3</f>
        <v>24.9</v>
      </c>
      <c r="N14" s="22">
        <f t="shared" si="6"/>
        <v>77.776</v>
      </c>
      <c r="O14" s="42">
        <v>1</v>
      </c>
      <c r="P14" s="43" t="s">
        <v>21</v>
      </c>
    </row>
    <row r="15" ht="32" customHeight="1" spans="1:16">
      <c r="A15" s="19">
        <v>2</v>
      </c>
      <c r="B15" s="20" t="s">
        <v>51</v>
      </c>
      <c r="C15" s="11" t="s">
        <v>52</v>
      </c>
      <c r="D15" s="31" t="s">
        <v>49</v>
      </c>
      <c r="E15" s="13" t="s">
        <v>20</v>
      </c>
      <c r="F15" s="14">
        <v>208.5</v>
      </c>
      <c r="G15" s="22">
        <f>F15/3</f>
        <v>69.5</v>
      </c>
      <c r="H15" s="32">
        <f>G15*0.3</f>
        <v>20.85</v>
      </c>
      <c r="I15" s="58" t="s">
        <v>53</v>
      </c>
      <c r="J15" s="49">
        <f>I15*0.4</f>
        <v>31.044</v>
      </c>
      <c r="K15" s="54">
        <f>H15+J15</f>
        <v>51.894</v>
      </c>
      <c r="L15" s="22">
        <v>80.2</v>
      </c>
      <c r="M15" s="22">
        <f t="shared" si="7"/>
        <v>24.06</v>
      </c>
      <c r="N15" s="22">
        <f t="shared" si="6"/>
        <v>75.954</v>
      </c>
      <c r="O15" s="42">
        <v>2</v>
      </c>
      <c r="P15" s="46"/>
    </row>
    <row r="16" ht="33" customHeight="1" spans="1:16">
      <c r="A16" s="19">
        <v>3</v>
      </c>
      <c r="B16" s="20" t="s">
        <v>54</v>
      </c>
      <c r="C16" s="11" t="s">
        <v>55</v>
      </c>
      <c r="D16" s="31" t="s">
        <v>49</v>
      </c>
      <c r="E16" s="13" t="s">
        <v>20</v>
      </c>
      <c r="F16" s="14">
        <v>209.5</v>
      </c>
      <c r="G16" s="22">
        <f>F16/3</f>
        <v>69.8333333333333</v>
      </c>
      <c r="H16" s="32">
        <f>G16*0.3</f>
        <v>20.95</v>
      </c>
      <c r="I16" s="58" t="s">
        <v>56</v>
      </c>
      <c r="J16" s="49">
        <f>I16*0.4</f>
        <v>31.556</v>
      </c>
      <c r="K16" s="53">
        <f>H16+J16</f>
        <v>52.506</v>
      </c>
      <c r="L16" s="22">
        <v>75.6</v>
      </c>
      <c r="M16" s="22">
        <f t="shared" si="7"/>
        <v>22.68</v>
      </c>
      <c r="N16" s="22">
        <f t="shared" si="6"/>
        <v>75.186</v>
      </c>
      <c r="O16" s="42">
        <v>3</v>
      </c>
      <c r="P16" s="46"/>
    </row>
    <row r="17" ht="28" customHeight="1" spans="1:16">
      <c r="A17" s="17"/>
      <c r="B17" s="17"/>
      <c r="C17" s="17"/>
      <c r="D17" s="17"/>
      <c r="E17" s="17"/>
      <c r="F17" s="17"/>
      <c r="G17" s="29"/>
      <c r="H17" s="30"/>
      <c r="I17" s="18"/>
      <c r="J17" s="47"/>
      <c r="K17" s="17"/>
      <c r="L17" s="48"/>
      <c r="M17" s="29"/>
      <c r="N17" s="29"/>
      <c r="O17" s="17"/>
      <c r="P17" s="17"/>
    </row>
    <row r="18" ht="27" customHeight="1" spans="1:16">
      <c r="A18" s="19">
        <v>1</v>
      </c>
      <c r="B18" s="20" t="s">
        <v>57</v>
      </c>
      <c r="C18" s="11" t="s">
        <v>58</v>
      </c>
      <c r="D18" s="31" t="s">
        <v>59</v>
      </c>
      <c r="E18" s="13" t="s">
        <v>20</v>
      </c>
      <c r="F18" s="14">
        <v>188.5</v>
      </c>
      <c r="G18" s="22">
        <f>F18/3</f>
        <v>62.8333333333333</v>
      </c>
      <c r="H18" s="23">
        <f>G18*0.3</f>
        <v>18.85</v>
      </c>
      <c r="I18" s="58" t="s">
        <v>60</v>
      </c>
      <c r="J18" s="23">
        <f>I18*0.4</f>
        <v>32.5</v>
      </c>
      <c r="K18" s="22">
        <f>H18+J18</f>
        <v>51.35</v>
      </c>
      <c r="L18" s="22">
        <v>75.8</v>
      </c>
      <c r="M18" s="22">
        <f t="shared" si="7"/>
        <v>22.74</v>
      </c>
      <c r="N18" s="22">
        <f t="shared" si="6"/>
        <v>74.09</v>
      </c>
      <c r="O18" s="42">
        <v>1</v>
      </c>
      <c r="P18" s="43" t="s">
        <v>21</v>
      </c>
    </row>
    <row r="19" ht="31" customHeight="1" spans="1:16">
      <c r="A19" s="19">
        <v>2</v>
      </c>
      <c r="B19" s="20" t="s">
        <v>61</v>
      </c>
      <c r="C19" s="11" t="s">
        <v>62</v>
      </c>
      <c r="D19" s="31" t="s">
        <v>59</v>
      </c>
      <c r="E19" s="13" t="s">
        <v>20</v>
      </c>
      <c r="F19" s="14">
        <v>188</v>
      </c>
      <c r="G19" s="22">
        <f>F19/3</f>
        <v>62.6666666666667</v>
      </c>
      <c r="H19" s="23">
        <f>G19*0.3</f>
        <v>18.8</v>
      </c>
      <c r="I19" s="58" t="s">
        <v>63</v>
      </c>
      <c r="J19" s="23">
        <f>I19*0.4</f>
        <v>31.9</v>
      </c>
      <c r="K19" s="22">
        <f>H19+J19</f>
        <v>50.7</v>
      </c>
      <c r="L19" s="22">
        <v>76.4</v>
      </c>
      <c r="M19" s="22">
        <f t="shared" si="7"/>
        <v>22.92</v>
      </c>
      <c r="N19" s="22">
        <f t="shared" si="6"/>
        <v>73.62</v>
      </c>
      <c r="O19" s="42">
        <v>2</v>
      </c>
      <c r="P19" s="46"/>
    </row>
    <row r="20" ht="33" customHeight="1" spans="1:16">
      <c r="A20" s="19">
        <v>3</v>
      </c>
      <c r="B20" s="20" t="s">
        <v>64</v>
      </c>
      <c r="C20" s="11" t="s">
        <v>65</v>
      </c>
      <c r="D20" s="31" t="s">
        <v>59</v>
      </c>
      <c r="E20" s="13" t="s">
        <v>20</v>
      </c>
      <c r="F20" s="14">
        <v>187.5</v>
      </c>
      <c r="G20" s="22">
        <f>F20/3</f>
        <v>62.5</v>
      </c>
      <c r="H20" s="23">
        <f>G20*0.3</f>
        <v>18.75</v>
      </c>
      <c r="I20" s="58" t="s">
        <v>66</v>
      </c>
      <c r="J20" s="23">
        <f>I20*0.4</f>
        <v>31.956</v>
      </c>
      <c r="K20" s="22">
        <f>H20+J20</f>
        <v>50.706</v>
      </c>
      <c r="L20" s="22">
        <v>75.8</v>
      </c>
      <c r="M20" s="22">
        <f t="shared" si="7"/>
        <v>22.74</v>
      </c>
      <c r="N20" s="22">
        <f t="shared" si="6"/>
        <v>73.446</v>
      </c>
      <c r="O20" s="42">
        <v>3</v>
      </c>
      <c r="P20" s="46"/>
    </row>
    <row r="21" ht="32" customHeight="1" spans="1:16">
      <c r="A21" s="17"/>
      <c r="B21" s="17"/>
      <c r="C21" s="17"/>
      <c r="D21" s="17"/>
      <c r="E21" s="17"/>
      <c r="F21" s="17"/>
      <c r="G21" s="29"/>
      <c r="H21" s="30"/>
      <c r="I21" s="18"/>
      <c r="J21" s="47"/>
      <c r="K21" s="17"/>
      <c r="L21" s="48"/>
      <c r="M21" s="29"/>
      <c r="N21" s="29"/>
      <c r="O21" s="17"/>
      <c r="P21" s="17"/>
    </row>
    <row r="22" ht="30" customHeight="1" spans="1:16">
      <c r="A22" s="19">
        <v>1</v>
      </c>
      <c r="B22" s="10" t="s">
        <v>67</v>
      </c>
      <c r="C22" s="11" t="s">
        <v>68</v>
      </c>
      <c r="D22" s="31" t="s">
        <v>69</v>
      </c>
      <c r="E22" s="13" t="s">
        <v>20</v>
      </c>
      <c r="F22" s="14">
        <v>227</v>
      </c>
      <c r="G22" s="22">
        <f t="shared" ref="G22:G24" si="8">F22/3</f>
        <v>75.6666666666667</v>
      </c>
      <c r="H22" s="23">
        <f t="shared" ref="H22:H24" si="9">G22*0.3</f>
        <v>22.7</v>
      </c>
      <c r="I22" s="58" t="s">
        <v>70</v>
      </c>
      <c r="J22" s="49">
        <f t="shared" ref="J22:J24" si="10">I22*0.4</f>
        <v>29.772</v>
      </c>
      <c r="K22" s="54">
        <f t="shared" ref="K22:K24" si="11">H22+J22</f>
        <v>52.472</v>
      </c>
      <c r="L22" s="22">
        <v>82</v>
      </c>
      <c r="M22" s="22">
        <f t="shared" si="7"/>
        <v>24.6</v>
      </c>
      <c r="N22" s="22">
        <f t="shared" si="6"/>
        <v>77.072</v>
      </c>
      <c r="O22" s="42">
        <v>1</v>
      </c>
      <c r="P22" s="43" t="s">
        <v>21</v>
      </c>
    </row>
    <row r="23" ht="30" customHeight="1" spans="1:16">
      <c r="A23" s="19">
        <v>2</v>
      </c>
      <c r="B23" s="10" t="s">
        <v>71</v>
      </c>
      <c r="C23" s="11" t="s">
        <v>72</v>
      </c>
      <c r="D23" s="31" t="s">
        <v>69</v>
      </c>
      <c r="E23" s="13" t="s">
        <v>20</v>
      </c>
      <c r="F23" s="14">
        <v>223</v>
      </c>
      <c r="G23" s="22">
        <f t="shared" si="8"/>
        <v>74.3333333333333</v>
      </c>
      <c r="H23" s="23">
        <f t="shared" si="9"/>
        <v>22.3</v>
      </c>
      <c r="I23" s="58" t="s">
        <v>73</v>
      </c>
      <c r="J23" s="49">
        <f t="shared" si="10"/>
        <v>28.648</v>
      </c>
      <c r="K23" s="54">
        <f t="shared" si="11"/>
        <v>50.948</v>
      </c>
      <c r="L23" s="22">
        <v>83.8</v>
      </c>
      <c r="M23" s="22">
        <f t="shared" si="7"/>
        <v>25.14</v>
      </c>
      <c r="N23" s="22">
        <f t="shared" si="6"/>
        <v>76.088</v>
      </c>
      <c r="O23" s="42">
        <v>2</v>
      </c>
      <c r="P23" s="46"/>
    </row>
    <row r="24" ht="30" customHeight="1" spans="1:16">
      <c r="A24" s="19">
        <v>3</v>
      </c>
      <c r="B24" s="10" t="s">
        <v>74</v>
      </c>
      <c r="C24" s="11" t="s">
        <v>75</v>
      </c>
      <c r="D24" s="31" t="s">
        <v>69</v>
      </c>
      <c r="E24" s="13" t="s">
        <v>20</v>
      </c>
      <c r="F24" s="14">
        <v>208.5</v>
      </c>
      <c r="G24" s="22">
        <f t="shared" si="8"/>
        <v>69.5</v>
      </c>
      <c r="H24" s="23">
        <f t="shared" si="9"/>
        <v>20.85</v>
      </c>
      <c r="I24" s="58" t="s">
        <v>76</v>
      </c>
      <c r="J24" s="49">
        <f t="shared" si="10"/>
        <v>28.748</v>
      </c>
      <c r="K24" s="54">
        <f t="shared" si="11"/>
        <v>49.598</v>
      </c>
      <c r="L24" s="43" t="s">
        <v>77</v>
      </c>
      <c r="M24" s="22"/>
      <c r="N24" s="22"/>
      <c r="O24" s="42">
        <v>3</v>
      </c>
      <c r="P24" s="55"/>
    </row>
    <row r="25" ht="32" customHeight="1" spans="1:16">
      <c r="A25" s="17"/>
      <c r="B25" s="17"/>
      <c r="C25" s="17"/>
      <c r="D25" s="17"/>
      <c r="E25" s="17"/>
      <c r="F25" s="17"/>
      <c r="G25" s="29"/>
      <c r="H25" s="30"/>
      <c r="I25" s="18"/>
      <c r="J25" s="47"/>
      <c r="K25" s="17"/>
      <c r="L25" s="48"/>
      <c r="M25" s="29"/>
      <c r="N25" s="29"/>
      <c r="O25" s="17"/>
      <c r="P25" s="17"/>
    </row>
    <row r="26" ht="30" customHeight="1" spans="1:16">
      <c r="A26" s="19">
        <v>1</v>
      </c>
      <c r="B26" s="10" t="s">
        <v>78</v>
      </c>
      <c r="C26" s="11" t="s">
        <v>79</v>
      </c>
      <c r="D26" s="31" t="s">
        <v>69</v>
      </c>
      <c r="E26" s="13" t="s">
        <v>80</v>
      </c>
      <c r="F26" s="14">
        <v>218</v>
      </c>
      <c r="G26" s="22">
        <f t="shared" ref="G26:G31" si="12">F26/3</f>
        <v>72.6666666666667</v>
      </c>
      <c r="H26" s="23">
        <f t="shared" ref="H26:H31" si="13">G26*0.3</f>
        <v>21.8</v>
      </c>
      <c r="I26" s="58" t="s">
        <v>81</v>
      </c>
      <c r="J26" s="49">
        <f t="shared" ref="J26:J31" si="14">I26*0.4</f>
        <v>31.632</v>
      </c>
      <c r="K26" s="54">
        <f t="shared" ref="K26:K31" si="15">H26+J26</f>
        <v>53.432</v>
      </c>
      <c r="L26" s="22">
        <v>84</v>
      </c>
      <c r="M26" s="22">
        <f t="shared" si="7"/>
        <v>25.2</v>
      </c>
      <c r="N26" s="22">
        <f t="shared" si="6"/>
        <v>78.632</v>
      </c>
      <c r="O26" s="42">
        <v>1</v>
      </c>
      <c r="P26" s="43" t="s">
        <v>21</v>
      </c>
    </row>
    <row r="27" ht="30" customHeight="1" spans="1:16">
      <c r="A27" s="19">
        <v>2</v>
      </c>
      <c r="B27" s="10" t="s">
        <v>82</v>
      </c>
      <c r="C27" s="11" t="s">
        <v>83</v>
      </c>
      <c r="D27" s="31" t="s">
        <v>69</v>
      </c>
      <c r="E27" s="13" t="s">
        <v>80</v>
      </c>
      <c r="F27" s="14">
        <v>197.5</v>
      </c>
      <c r="G27" s="22">
        <f t="shared" si="12"/>
        <v>65.8333333333333</v>
      </c>
      <c r="H27" s="23">
        <f t="shared" si="13"/>
        <v>19.75</v>
      </c>
      <c r="I27" s="58" t="s">
        <v>84</v>
      </c>
      <c r="J27" s="49">
        <f t="shared" si="14"/>
        <v>32.624</v>
      </c>
      <c r="K27" s="54">
        <f t="shared" si="15"/>
        <v>52.374</v>
      </c>
      <c r="L27" s="22">
        <v>81.2</v>
      </c>
      <c r="M27" s="22">
        <f t="shared" si="7"/>
        <v>24.36</v>
      </c>
      <c r="N27" s="22">
        <f t="shared" si="6"/>
        <v>76.734</v>
      </c>
      <c r="O27" s="42">
        <v>2</v>
      </c>
      <c r="P27" s="43" t="s">
        <v>21</v>
      </c>
    </row>
    <row r="28" ht="30" customHeight="1" spans="1:16">
      <c r="A28" s="19">
        <v>3</v>
      </c>
      <c r="B28" s="10" t="s">
        <v>85</v>
      </c>
      <c r="C28" s="11" t="s">
        <v>86</v>
      </c>
      <c r="D28" s="31" t="s">
        <v>69</v>
      </c>
      <c r="E28" s="13" t="s">
        <v>80</v>
      </c>
      <c r="F28" s="14">
        <v>208</v>
      </c>
      <c r="G28" s="22">
        <f t="shared" si="12"/>
        <v>69.3333333333333</v>
      </c>
      <c r="H28" s="23">
        <f t="shared" si="13"/>
        <v>20.8</v>
      </c>
      <c r="I28" s="58" t="s">
        <v>87</v>
      </c>
      <c r="J28" s="49">
        <f t="shared" si="14"/>
        <v>31.68</v>
      </c>
      <c r="K28" s="54">
        <f t="shared" si="15"/>
        <v>52.48</v>
      </c>
      <c r="L28" s="22">
        <v>80.8</v>
      </c>
      <c r="M28" s="22">
        <f t="shared" si="7"/>
        <v>24.24</v>
      </c>
      <c r="N28" s="22">
        <f t="shared" si="6"/>
        <v>76.72</v>
      </c>
      <c r="O28" s="42">
        <v>3</v>
      </c>
      <c r="P28" s="46"/>
    </row>
    <row r="29" ht="30" customHeight="1" spans="1:16">
      <c r="A29" s="19">
        <v>4</v>
      </c>
      <c r="B29" s="10" t="s">
        <v>88</v>
      </c>
      <c r="C29" s="11" t="s">
        <v>89</v>
      </c>
      <c r="D29" s="31" t="s">
        <v>69</v>
      </c>
      <c r="E29" s="13" t="s">
        <v>80</v>
      </c>
      <c r="F29" s="14">
        <v>194.5</v>
      </c>
      <c r="G29" s="22">
        <f t="shared" si="12"/>
        <v>64.8333333333333</v>
      </c>
      <c r="H29" s="23">
        <f t="shared" si="13"/>
        <v>19.45</v>
      </c>
      <c r="I29" s="58" t="s">
        <v>90</v>
      </c>
      <c r="J29" s="49">
        <f t="shared" si="14"/>
        <v>32.392</v>
      </c>
      <c r="K29" s="54">
        <f t="shared" si="15"/>
        <v>51.842</v>
      </c>
      <c r="L29" s="22">
        <v>81.8</v>
      </c>
      <c r="M29" s="22">
        <f t="shared" si="7"/>
        <v>24.54</v>
      </c>
      <c r="N29" s="22">
        <f t="shared" si="6"/>
        <v>76.382</v>
      </c>
      <c r="O29" s="42">
        <v>4</v>
      </c>
      <c r="P29" s="46"/>
    </row>
    <row r="30" ht="30" customHeight="1" spans="1:16">
      <c r="A30" s="19">
        <v>5</v>
      </c>
      <c r="B30" s="10" t="s">
        <v>91</v>
      </c>
      <c r="C30" s="11" t="s">
        <v>92</v>
      </c>
      <c r="D30" s="31" t="s">
        <v>69</v>
      </c>
      <c r="E30" s="13" t="s">
        <v>80</v>
      </c>
      <c r="F30" s="14">
        <v>193.5</v>
      </c>
      <c r="G30" s="22">
        <f t="shared" si="12"/>
        <v>64.5</v>
      </c>
      <c r="H30" s="23">
        <f t="shared" si="13"/>
        <v>19.35</v>
      </c>
      <c r="I30" s="58" t="s">
        <v>93</v>
      </c>
      <c r="J30" s="49">
        <f t="shared" si="14"/>
        <v>32.432</v>
      </c>
      <c r="K30" s="54">
        <f t="shared" si="15"/>
        <v>51.782</v>
      </c>
      <c r="L30" s="22">
        <v>80.6</v>
      </c>
      <c r="M30" s="22">
        <f t="shared" si="7"/>
        <v>24.18</v>
      </c>
      <c r="N30" s="22">
        <f t="shared" si="6"/>
        <v>75.962</v>
      </c>
      <c r="O30" s="42">
        <v>5</v>
      </c>
      <c r="P30" s="46"/>
    </row>
    <row r="31" ht="30" customHeight="1" spans="1:16">
      <c r="A31" s="19">
        <v>6</v>
      </c>
      <c r="B31" s="10" t="s">
        <v>94</v>
      </c>
      <c r="C31" s="11" t="s">
        <v>95</v>
      </c>
      <c r="D31" s="31" t="s">
        <v>69</v>
      </c>
      <c r="E31" s="13" t="s">
        <v>80</v>
      </c>
      <c r="F31" s="14">
        <v>200</v>
      </c>
      <c r="G31" s="22">
        <f t="shared" si="12"/>
        <v>66.6666666666667</v>
      </c>
      <c r="H31" s="23">
        <f t="shared" si="13"/>
        <v>20</v>
      </c>
      <c r="I31" s="58" t="s">
        <v>96</v>
      </c>
      <c r="J31" s="49">
        <f t="shared" si="14"/>
        <v>30.044</v>
      </c>
      <c r="K31" s="54">
        <f t="shared" si="15"/>
        <v>50.044</v>
      </c>
      <c r="L31" s="22">
        <v>74.6</v>
      </c>
      <c r="M31" s="22">
        <f t="shared" si="7"/>
        <v>22.38</v>
      </c>
      <c r="N31" s="22">
        <f t="shared" si="6"/>
        <v>72.424</v>
      </c>
      <c r="O31" s="42">
        <v>6</v>
      </c>
      <c r="P31" s="46"/>
    </row>
    <row r="32" ht="30" customHeight="1" spans="1:16">
      <c r="A32" s="17"/>
      <c r="B32" s="17"/>
      <c r="C32" s="17"/>
      <c r="D32" s="17"/>
      <c r="E32" s="17"/>
      <c r="F32" s="17"/>
      <c r="G32" s="29"/>
      <c r="H32" s="30"/>
      <c r="I32" s="18"/>
      <c r="J32" s="47"/>
      <c r="K32" s="17"/>
      <c r="L32" s="48"/>
      <c r="M32" s="29"/>
      <c r="N32" s="29"/>
      <c r="O32" s="17"/>
      <c r="P32" s="17"/>
    </row>
    <row r="33" ht="30" customHeight="1" spans="1:16">
      <c r="A33" s="19">
        <v>1</v>
      </c>
      <c r="B33" s="10" t="s">
        <v>97</v>
      </c>
      <c r="C33" s="11" t="s">
        <v>98</v>
      </c>
      <c r="D33" s="31" t="s">
        <v>69</v>
      </c>
      <c r="E33" s="13" t="s">
        <v>99</v>
      </c>
      <c r="F33" s="14">
        <v>196.5</v>
      </c>
      <c r="G33" s="22">
        <f t="shared" ref="G33:G38" si="16">F33/3</f>
        <v>65.5</v>
      </c>
      <c r="H33" s="23">
        <f t="shared" ref="H33:H38" si="17">G33*0.3</f>
        <v>19.65</v>
      </c>
      <c r="I33" s="58" t="s">
        <v>100</v>
      </c>
      <c r="J33" s="49">
        <f t="shared" ref="J33:J38" si="18">I33*0.4</f>
        <v>30.856</v>
      </c>
      <c r="K33" s="54">
        <f t="shared" ref="K33:K38" si="19">H33+J33</f>
        <v>50.506</v>
      </c>
      <c r="L33" s="22">
        <v>77.6</v>
      </c>
      <c r="M33" s="22">
        <f t="shared" si="7"/>
        <v>23.28</v>
      </c>
      <c r="N33" s="22">
        <f t="shared" si="6"/>
        <v>73.786</v>
      </c>
      <c r="O33" s="42">
        <v>1</v>
      </c>
      <c r="P33" s="43" t="s">
        <v>21</v>
      </c>
    </row>
    <row r="34" ht="30" customHeight="1" spans="1:16">
      <c r="A34" s="19">
        <v>2</v>
      </c>
      <c r="B34" s="10" t="s">
        <v>101</v>
      </c>
      <c r="C34" s="11" t="s">
        <v>102</v>
      </c>
      <c r="D34" s="31" t="s">
        <v>69</v>
      </c>
      <c r="E34" s="13" t="s">
        <v>99</v>
      </c>
      <c r="F34" s="14">
        <v>178.5</v>
      </c>
      <c r="G34" s="22">
        <f t="shared" si="16"/>
        <v>59.5</v>
      </c>
      <c r="H34" s="23">
        <f t="shared" si="17"/>
        <v>17.85</v>
      </c>
      <c r="I34" s="58" t="s">
        <v>103</v>
      </c>
      <c r="J34" s="49">
        <f t="shared" si="18"/>
        <v>31.648</v>
      </c>
      <c r="K34" s="54">
        <f t="shared" si="19"/>
        <v>49.498</v>
      </c>
      <c r="L34" s="22">
        <v>80</v>
      </c>
      <c r="M34" s="22">
        <f t="shared" si="7"/>
        <v>24</v>
      </c>
      <c r="N34" s="22">
        <f t="shared" si="6"/>
        <v>73.498</v>
      </c>
      <c r="O34" s="42">
        <v>2</v>
      </c>
      <c r="P34" s="43" t="s">
        <v>21</v>
      </c>
    </row>
    <row r="35" ht="30" customHeight="1" spans="1:16">
      <c r="A35" s="19">
        <v>3</v>
      </c>
      <c r="B35" s="10" t="s">
        <v>104</v>
      </c>
      <c r="C35" s="11" t="s">
        <v>105</v>
      </c>
      <c r="D35" s="31" t="s">
        <v>69</v>
      </c>
      <c r="E35" s="13" t="s">
        <v>99</v>
      </c>
      <c r="F35" s="14">
        <v>183</v>
      </c>
      <c r="G35" s="22">
        <f t="shared" si="16"/>
        <v>61</v>
      </c>
      <c r="H35" s="23">
        <f t="shared" si="17"/>
        <v>18.3</v>
      </c>
      <c r="I35" s="58" t="s">
        <v>106</v>
      </c>
      <c r="J35" s="49">
        <f t="shared" si="18"/>
        <v>29.336</v>
      </c>
      <c r="K35" s="54">
        <f t="shared" si="19"/>
        <v>47.636</v>
      </c>
      <c r="L35" s="22">
        <v>81</v>
      </c>
      <c r="M35" s="22">
        <f t="shared" si="7"/>
        <v>24.3</v>
      </c>
      <c r="N35" s="22">
        <f t="shared" si="6"/>
        <v>71.936</v>
      </c>
      <c r="O35" s="42">
        <v>3</v>
      </c>
      <c r="P35" s="46"/>
    </row>
    <row r="36" ht="30" customHeight="1" spans="1:16">
      <c r="A36" s="19">
        <v>4</v>
      </c>
      <c r="B36" s="10" t="s">
        <v>107</v>
      </c>
      <c r="C36" s="11" t="s">
        <v>108</v>
      </c>
      <c r="D36" s="31" t="s">
        <v>69</v>
      </c>
      <c r="E36" s="13" t="s">
        <v>99</v>
      </c>
      <c r="F36" s="14">
        <v>166</v>
      </c>
      <c r="G36" s="22">
        <f t="shared" si="16"/>
        <v>55.3333333333333</v>
      </c>
      <c r="H36" s="23">
        <f t="shared" si="17"/>
        <v>16.6</v>
      </c>
      <c r="I36" s="58" t="s">
        <v>109</v>
      </c>
      <c r="J36" s="49">
        <f t="shared" si="18"/>
        <v>31.856</v>
      </c>
      <c r="K36" s="54">
        <f t="shared" si="19"/>
        <v>48.456</v>
      </c>
      <c r="L36" s="22">
        <v>75.2</v>
      </c>
      <c r="M36" s="22">
        <f t="shared" si="7"/>
        <v>22.56</v>
      </c>
      <c r="N36" s="22">
        <f t="shared" si="6"/>
        <v>71.016</v>
      </c>
      <c r="O36" s="42">
        <v>4</v>
      </c>
      <c r="P36" s="46"/>
    </row>
    <row r="37" ht="30" customHeight="1" spans="1:16">
      <c r="A37" s="19">
        <v>5</v>
      </c>
      <c r="B37" s="10" t="s">
        <v>110</v>
      </c>
      <c r="C37" s="11" t="s">
        <v>111</v>
      </c>
      <c r="D37" s="31" t="s">
        <v>69</v>
      </c>
      <c r="E37" s="13" t="s">
        <v>99</v>
      </c>
      <c r="F37" s="14">
        <v>201.5</v>
      </c>
      <c r="G37" s="22">
        <f t="shared" si="16"/>
        <v>67.1666666666667</v>
      </c>
      <c r="H37" s="23">
        <f t="shared" si="17"/>
        <v>20.15</v>
      </c>
      <c r="I37" s="58" t="s">
        <v>112</v>
      </c>
      <c r="J37" s="49">
        <f t="shared" si="18"/>
        <v>27.656</v>
      </c>
      <c r="K37" s="54">
        <f t="shared" si="19"/>
        <v>47.806</v>
      </c>
      <c r="L37" s="22">
        <v>75.4</v>
      </c>
      <c r="M37" s="22">
        <f t="shared" si="7"/>
        <v>22.62</v>
      </c>
      <c r="N37" s="22">
        <f t="shared" si="6"/>
        <v>70.426</v>
      </c>
      <c r="O37" s="42">
        <v>5</v>
      </c>
      <c r="P37" s="46"/>
    </row>
    <row r="38" ht="30" customHeight="1" spans="1:16">
      <c r="A38" s="19">
        <v>6</v>
      </c>
      <c r="B38" s="10" t="s">
        <v>113</v>
      </c>
      <c r="C38" s="11" t="s">
        <v>114</v>
      </c>
      <c r="D38" s="31" t="s">
        <v>69</v>
      </c>
      <c r="E38" s="13" t="s">
        <v>99</v>
      </c>
      <c r="F38" s="14">
        <v>178</v>
      </c>
      <c r="G38" s="22">
        <f t="shared" si="16"/>
        <v>59.3333333333333</v>
      </c>
      <c r="H38" s="23">
        <f t="shared" si="17"/>
        <v>17.8</v>
      </c>
      <c r="I38" s="58" t="s">
        <v>115</v>
      </c>
      <c r="J38" s="49">
        <f t="shared" si="18"/>
        <v>29.78</v>
      </c>
      <c r="K38" s="54">
        <f t="shared" si="19"/>
        <v>47.58</v>
      </c>
      <c r="L38" s="22">
        <v>75.2</v>
      </c>
      <c r="M38" s="22">
        <f t="shared" si="7"/>
        <v>22.56</v>
      </c>
      <c r="N38" s="22">
        <f t="shared" ref="N36:N54" si="20">H38+J38+M38</f>
        <v>70.14</v>
      </c>
      <c r="O38" s="42">
        <v>6</v>
      </c>
      <c r="P38" s="46"/>
    </row>
    <row r="39" ht="30" customHeight="1" spans="1:16">
      <c r="A39" s="17"/>
      <c r="B39" s="17"/>
      <c r="C39" s="17"/>
      <c r="D39" s="17"/>
      <c r="E39" s="17"/>
      <c r="F39" s="17"/>
      <c r="G39" s="29"/>
      <c r="H39" s="30"/>
      <c r="I39" s="18"/>
      <c r="J39" s="47"/>
      <c r="K39" s="17"/>
      <c r="L39" s="48"/>
      <c r="M39" s="29"/>
      <c r="N39" s="29"/>
      <c r="O39" s="17"/>
      <c r="P39" s="17"/>
    </row>
    <row r="40" ht="30" customHeight="1" spans="1:16">
      <c r="A40" s="19">
        <v>1</v>
      </c>
      <c r="B40" s="10" t="s">
        <v>116</v>
      </c>
      <c r="C40" s="11" t="s">
        <v>117</v>
      </c>
      <c r="D40" s="31" t="s">
        <v>69</v>
      </c>
      <c r="E40" s="13" t="s">
        <v>118</v>
      </c>
      <c r="F40" s="14">
        <v>212</v>
      </c>
      <c r="G40" s="22">
        <f>F40/3</f>
        <v>70.6666666666667</v>
      </c>
      <c r="H40" s="23">
        <f>G40*0.3</f>
        <v>21.2</v>
      </c>
      <c r="I40" s="58" t="s">
        <v>119</v>
      </c>
      <c r="J40" s="23">
        <f>I40*0.4</f>
        <v>32.724</v>
      </c>
      <c r="K40" s="22">
        <f>H40+J40</f>
        <v>53.924</v>
      </c>
      <c r="L40" s="22">
        <v>84</v>
      </c>
      <c r="M40" s="22">
        <f>L40*0.3</f>
        <v>25.2</v>
      </c>
      <c r="N40" s="22">
        <f>H40+J40+M40</f>
        <v>79.124</v>
      </c>
      <c r="O40" s="42">
        <v>1</v>
      </c>
      <c r="P40" s="43" t="s">
        <v>21</v>
      </c>
    </row>
    <row r="41" ht="30" customHeight="1" spans="1:16">
      <c r="A41" s="19">
        <v>2</v>
      </c>
      <c r="B41" s="10" t="s">
        <v>120</v>
      </c>
      <c r="C41" s="11" t="s">
        <v>121</v>
      </c>
      <c r="D41" s="31" t="s">
        <v>69</v>
      </c>
      <c r="E41" s="13" t="s">
        <v>118</v>
      </c>
      <c r="F41" s="14">
        <v>234.5</v>
      </c>
      <c r="G41" s="22">
        <f>F41/3</f>
        <v>78.1666666666667</v>
      </c>
      <c r="H41" s="23">
        <f>G41*0.3</f>
        <v>23.45</v>
      </c>
      <c r="I41" s="58" t="s">
        <v>122</v>
      </c>
      <c r="J41" s="23">
        <f>I41*0.4</f>
        <v>30.912</v>
      </c>
      <c r="K41" s="22">
        <f>H41+J41</f>
        <v>54.362</v>
      </c>
      <c r="L41" s="22">
        <v>82.2</v>
      </c>
      <c r="M41" s="22">
        <f>L41*0.3</f>
        <v>24.66</v>
      </c>
      <c r="N41" s="22">
        <f>H41+J41+M41</f>
        <v>79.022</v>
      </c>
      <c r="O41" s="19">
        <v>2</v>
      </c>
      <c r="P41" s="46"/>
    </row>
    <row r="42" ht="30" customHeight="1" spans="1:16">
      <c r="A42" s="19">
        <v>3</v>
      </c>
      <c r="B42" s="10" t="s">
        <v>123</v>
      </c>
      <c r="C42" s="11" t="s">
        <v>124</v>
      </c>
      <c r="D42" s="31" t="s">
        <v>69</v>
      </c>
      <c r="E42" s="13" t="s">
        <v>118</v>
      </c>
      <c r="F42" s="14">
        <v>210.5</v>
      </c>
      <c r="G42" s="22">
        <f>F42/3</f>
        <v>70.1666666666667</v>
      </c>
      <c r="H42" s="23">
        <f>G42*0.3</f>
        <v>21.05</v>
      </c>
      <c r="I42" s="58" t="s">
        <v>125</v>
      </c>
      <c r="J42" s="23">
        <f>I42*0.4</f>
        <v>32.988</v>
      </c>
      <c r="K42" s="22">
        <f>H42+J42</f>
        <v>54.038</v>
      </c>
      <c r="L42" s="22">
        <v>82.8</v>
      </c>
      <c r="M42" s="22">
        <f>L42*0.3</f>
        <v>24.84</v>
      </c>
      <c r="N42" s="22">
        <f>H42+J42+M42</f>
        <v>78.878</v>
      </c>
      <c r="O42" s="19">
        <v>3</v>
      </c>
      <c r="P42" s="46"/>
    </row>
    <row r="43" ht="30" customHeight="1" spans="1:16">
      <c r="A43" s="17"/>
      <c r="B43" s="17"/>
      <c r="C43" s="17"/>
      <c r="D43" s="17"/>
      <c r="E43" s="17"/>
      <c r="F43" s="17"/>
      <c r="G43" s="29"/>
      <c r="H43" s="30"/>
      <c r="I43" s="18"/>
      <c r="J43" s="47"/>
      <c r="K43" s="17"/>
      <c r="L43" s="48"/>
      <c r="M43" s="29"/>
      <c r="N43" s="29"/>
      <c r="O43" s="17"/>
      <c r="P43" s="17"/>
    </row>
    <row r="44" ht="30" customHeight="1" spans="1:16">
      <c r="A44" s="19">
        <v>1</v>
      </c>
      <c r="B44" s="10" t="s">
        <v>126</v>
      </c>
      <c r="C44" s="11" t="s">
        <v>127</v>
      </c>
      <c r="D44" s="31" t="s">
        <v>128</v>
      </c>
      <c r="E44" s="13" t="s">
        <v>20</v>
      </c>
      <c r="F44" s="14">
        <v>204</v>
      </c>
      <c r="G44" s="22">
        <f>F44/3</f>
        <v>68</v>
      </c>
      <c r="H44" s="23">
        <f>G44*0.3</f>
        <v>20.4</v>
      </c>
      <c r="I44" s="58" t="s">
        <v>129</v>
      </c>
      <c r="J44" s="49">
        <f>I44*0.4</f>
        <v>31.2</v>
      </c>
      <c r="K44" s="54">
        <f>H44+J44</f>
        <v>51.6</v>
      </c>
      <c r="L44" s="22">
        <v>82</v>
      </c>
      <c r="M44" s="22">
        <f>L44*0.3</f>
        <v>24.6</v>
      </c>
      <c r="N44" s="22">
        <f>H44+J44+M44</f>
        <v>76.2</v>
      </c>
      <c r="O44" s="42">
        <v>1</v>
      </c>
      <c r="P44" s="43" t="s">
        <v>21</v>
      </c>
    </row>
    <row r="45" ht="30" customHeight="1" spans="1:16">
      <c r="A45" s="19">
        <v>2</v>
      </c>
      <c r="B45" s="10" t="s">
        <v>130</v>
      </c>
      <c r="C45" s="11" t="s">
        <v>131</v>
      </c>
      <c r="D45" s="31" t="s">
        <v>128</v>
      </c>
      <c r="E45" s="13" t="s">
        <v>20</v>
      </c>
      <c r="F45" s="14">
        <v>203.5</v>
      </c>
      <c r="G45" s="22">
        <f>F45/3</f>
        <v>67.8333333333333</v>
      </c>
      <c r="H45" s="23">
        <f>G45*0.3</f>
        <v>20.35</v>
      </c>
      <c r="I45" s="58" t="s">
        <v>132</v>
      </c>
      <c r="J45" s="49">
        <f>I45*0.4</f>
        <v>30.256</v>
      </c>
      <c r="K45" s="54">
        <f>H45+J45</f>
        <v>50.606</v>
      </c>
      <c r="L45" s="22">
        <v>73.6</v>
      </c>
      <c r="M45" s="22">
        <f>L45*0.3</f>
        <v>22.08</v>
      </c>
      <c r="N45" s="22">
        <f>H45+J45+M45</f>
        <v>72.686</v>
      </c>
      <c r="O45" s="42">
        <v>2</v>
      </c>
      <c r="P45" s="46"/>
    </row>
    <row r="46" ht="30" customHeight="1" spans="1:16">
      <c r="A46" s="19">
        <v>3</v>
      </c>
      <c r="B46" s="10" t="s">
        <v>133</v>
      </c>
      <c r="C46" s="11" t="s">
        <v>134</v>
      </c>
      <c r="D46" s="31" t="s">
        <v>128</v>
      </c>
      <c r="E46" s="13" t="s">
        <v>20</v>
      </c>
      <c r="F46" s="14">
        <v>212.5</v>
      </c>
      <c r="G46" s="22">
        <f>F46/3</f>
        <v>70.8333333333333</v>
      </c>
      <c r="H46" s="23">
        <f>G46*0.3</f>
        <v>21.25</v>
      </c>
      <c r="I46" s="58" t="s">
        <v>135</v>
      </c>
      <c r="J46" s="49">
        <f>I46*0.4</f>
        <v>31.168</v>
      </c>
      <c r="K46" s="54">
        <f>H46+J46</f>
        <v>52.418</v>
      </c>
      <c r="L46" s="43" t="s">
        <v>77</v>
      </c>
      <c r="M46" s="22"/>
      <c r="N46" s="22"/>
      <c r="O46" s="42">
        <v>3</v>
      </c>
      <c r="P46" s="55"/>
    </row>
    <row r="47" ht="30" customHeight="1" spans="1:16">
      <c r="A47" s="17"/>
      <c r="B47" s="17"/>
      <c r="C47" s="17"/>
      <c r="D47" s="17"/>
      <c r="E47" s="17"/>
      <c r="F47" s="17"/>
      <c r="G47" s="29"/>
      <c r="H47" s="30"/>
      <c r="I47" s="18"/>
      <c r="J47" s="47"/>
      <c r="K47" s="17"/>
      <c r="L47" s="48"/>
      <c r="M47" s="29"/>
      <c r="N47" s="29"/>
      <c r="O47" s="17"/>
      <c r="P47" s="17"/>
    </row>
    <row r="48" ht="30" customHeight="1" spans="1:16">
      <c r="A48" s="19">
        <v>1</v>
      </c>
      <c r="B48" s="10" t="s">
        <v>136</v>
      </c>
      <c r="C48" s="11" t="s">
        <v>137</v>
      </c>
      <c r="D48" s="31" t="s">
        <v>128</v>
      </c>
      <c r="E48" s="13" t="s">
        <v>80</v>
      </c>
      <c r="F48" s="14">
        <v>195</v>
      </c>
      <c r="G48" s="22">
        <f>F48/3</f>
        <v>65</v>
      </c>
      <c r="H48" s="23">
        <f>G48*0.3</f>
        <v>19.5</v>
      </c>
      <c r="I48" s="58" t="s">
        <v>138</v>
      </c>
      <c r="J48" s="49">
        <f>I48*0.4</f>
        <v>28.512</v>
      </c>
      <c r="K48" s="54">
        <f>H48+J48</f>
        <v>48.012</v>
      </c>
      <c r="L48" s="22">
        <v>82.4</v>
      </c>
      <c r="M48" s="22">
        <f t="shared" si="7"/>
        <v>24.72</v>
      </c>
      <c r="N48" s="22">
        <f t="shared" si="20"/>
        <v>72.732</v>
      </c>
      <c r="O48" s="42">
        <v>1</v>
      </c>
      <c r="P48" s="43" t="s">
        <v>21</v>
      </c>
    </row>
    <row r="49" ht="30" customHeight="1" spans="1:16">
      <c r="A49" s="19">
        <v>2</v>
      </c>
      <c r="B49" s="10" t="s">
        <v>139</v>
      </c>
      <c r="C49" s="11" t="s">
        <v>140</v>
      </c>
      <c r="D49" s="31" t="s">
        <v>128</v>
      </c>
      <c r="E49" s="13" t="s">
        <v>80</v>
      </c>
      <c r="F49" s="14">
        <v>197.5</v>
      </c>
      <c r="G49" s="22">
        <f>F49/3</f>
        <v>65.8333333333333</v>
      </c>
      <c r="H49" s="23">
        <f>G49*0.3</f>
        <v>19.75</v>
      </c>
      <c r="I49" s="58" t="s">
        <v>141</v>
      </c>
      <c r="J49" s="49">
        <f>I49*0.4</f>
        <v>27.012</v>
      </c>
      <c r="K49" s="54">
        <f>H49+J49</f>
        <v>46.762</v>
      </c>
      <c r="L49" s="22">
        <v>85.6</v>
      </c>
      <c r="M49" s="22">
        <f t="shared" si="7"/>
        <v>25.68</v>
      </c>
      <c r="N49" s="22">
        <f t="shared" si="20"/>
        <v>72.442</v>
      </c>
      <c r="O49" s="42">
        <v>2</v>
      </c>
      <c r="P49" s="46"/>
    </row>
    <row r="50" ht="30" customHeight="1" spans="1:16">
      <c r="A50" s="19">
        <v>3</v>
      </c>
      <c r="B50" s="10" t="s">
        <v>142</v>
      </c>
      <c r="C50" s="11" t="s">
        <v>143</v>
      </c>
      <c r="D50" s="31" t="s">
        <v>128</v>
      </c>
      <c r="E50" s="13" t="s">
        <v>80</v>
      </c>
      <c r="F50" s="14">
        <v>173.5</v>
      </c>
      <c r="G50" s="22">
        <f>F50/3</f>
        <v>57.8333333333333</v>
      </c>
      <c r="H50" s="23">
        <f>G50*0.3</f>
        <v>17.35</v>
      </c>
      <c r="I50" s="58" t="s">
        <v>144</v>
      </c>
      <c r="J50" s="49">
        <f>I50*0.4</f>
        <v>29.936</v>
      </c>
      <c r="K50" s="54">
        <f>H50+J50</f>
        <v>47.286</v>
      </c>
      <c r="L50" s="22">
        <v>83.8</v>
      </c>
      <c r="M50" s="22">
        <f t="shared" si="7"/>
        <v>25.14</v>
      </c>
      <c r="N50" s="22">
        <f t="shared" si="20"/>
        <v>72.426</v>
      </c>
      <c r="O50" s="42">
        <v>3</v>
      </c>
      <c r="P50" s="46"/>
    </row>
    <row r="51" ht="12" customHeight="1" spans="1:16">
      <c r="A51" s="17"/>
      <c r="B51" s="17"/>
      <c r="C51" s="17"/>
      <c r="D51" s="17"/>
      <c r="E51" s="17"/>
      <c r="F51" s="17"/>
      <c r="G51" s="29"/>
      <c r="H51" s="30"/>
      <c r="I51" s="18"/>
      <c r="J51" s="47"/>
      <c r="K51" s="17"/>
      <c r="L51" s="48"/>
      <c r="M51" s="29"/>
      <c r="N51" s="29"/>
      <c r="O51" s="17"/>
      <c r="P51" s="17"/>
    </row>
    <row r="52" ht="30" customHeight="1" spans="1:16">
      <c r="A52" s="19">
        <v>1</v>
      </c>
      <c r="B52" s="20" t="s">
        <v>145</v>
      </c>
      <c r="C52" s="11" t="s">
        <v>146</v>
      </c>
      <c r="D52" s="31" t="s">
        <v>128</v>
      </c>
      <c r="E52" s="13" t="s">
        <v>99</v>
      </c>
      <c r="F52" s="14">
        <v>207.5</v>
      </c>
      <c r="G52" s="22">
        <f t="shared" ref="G52:G54" si="21">F52/3</f>
        <v>69.1666666666667</v>
      </c>
      <c r="H52" s="23">
        <f t="shared" ref="H52:H54" si="22">G52*0.3</f>
        <v>20.75</v>
      </c>
      <c r="I52" s="49">
        <v>75</v>
      </c>
      <c r="J52" s="49">
        <f t="shared" ref="J52:J54" si="23">I52*0.4</f>
        <v>30</v>
      </c>
      <c r="K52" s="22">
        <f t="shared" ref="K52:K54" si="24">H52+J52</f>
        <v>50.75</v>
      </c>
      <c r="L52" s="22">
        <v>82</v>
      </c>
      <c r="M52" s="22">
        <f t="shared" si="7"/>
        <v>24.6</v>
      </c>
      <c r="N52" s="22">
        <f t="shared" si="20"/>
        <v>75.35</v>
      </c>
      <c r="O52" s="42">
        <v>1</v>
      </c>
      <c r="P52" s="43" t="s">
        <v>21</v>
      </c>
    </row>
    <row r="53" ht="30" customHeight="1" spans="1:16">
      <c r="A53" s="19">
        <v>2</v>
      </c>
      <c r="B53" s="20" t="s">
        <v>147</v>
      </c>
      <c r="C53" s="11" t="s">
        <v>148</v>
      </c>
      <c r="D53" s="31" t="s">
        <v>128</v>
      </c>
      <c r="E53" s="13" t="s">
        <v>99</v>
      </c>
      <c r="F53" s="14">
        <v>193</v>
      </c>
      <c r="G53" s="22">
        <f t="shared" si="21"/>
        <v>64.3333333333333</v>
      </c>
      <c r="H53" s="23">
        <f t="shared" si="22"/>
        <v>19.3</v>
      </c>
      <c r="I53" s="49">
        <v>73</v>
      </c>
      <c r="J53" s="49">
        <f t="shared" si="23"/>
        <v>29.2</v>
      </c>
      <c r="K53" s="22">
        <f t="shared" si="24"/>
        <v>48.5</v>
      </c>
      <c r="L53" s="22">
        <v>78.4</v>
      </c>
      <c r="M53" s="22">
        <f t="shared" si="7"/>
        <v>23.52</v>
      </c>
      <c r="N53" s="22">
        <f t="shared" si="20"/>
        <v>72.02</v>
      </c>
      <c r="O53" s="42">
        <v>2</v>
      </c>
      <c r="P53" s="46"/>
    </row>
    <row r="54" ht="30" customHeight="1" spans="1:16">
      <c r="A54" s="19">
        <v>3</v>
      </c>
      <c r="B54" s="20" t="s">
        <v>149</v>
      </c>
      <c r="C54" s="11" t="s">
        <v>150</v>
      </c>
      <c r="D54" s="31" t="s">
        <v>128</v>
      </c>
      <c r="E54" s="13" t="s">
        <v>99</v>
      </c>
      <c r="F54" s="14">
        <v>192.5</v>
      </c>
      <c r="G54" s="22">
        <f t="shared" si="21"/>
        <v>64.1666666666667</v>
      </c>
      <c r="H54" s="23">
        <f t="shared" si="22"/>
        <v>19.25</v>
      </c>
      <c r="I54" s="49">
        <v>72.33</v>
      </c>
      <c r="J54" s="49">
        <f t="shared" si="23"/>
        <v>28.932</v>
      </c>
      <c r="K54" s="22">
        <f t="shared" si="24"/>
        <v>48.182</v>
      </c>
      <c r="L54" s="22">
        <v>77.2</v>
      </c>
      <c r="M54" s="22">
        <f t="shared" si="7"/>
        <v>23.16</v>
      </c>
      <c r="N54" s="22">
        <f t="shared" si="20"/>
        <v>71.342</v>
      </c>
      <c r="O54" s="42">
        <v>3</v>
      </c>
      <c r="P54" s="46"/>
    </row>
    <row r="55" ht="24" customHeight="1"/>
    <row r="56" ht="45" customHeight="1" spans="1:13">
      <c r="A56" s="33" t="s">
        <v>1</v>
      </c>
      <c r="B56" s="34" t="s">
        <v>2</v>
      </c>
      <c r="C56" s="34" t="s">
        <v>3</v>
      </c>
      <c r="D56" s="34" t="s">
        <v>4</v>
      </c>
      <c r="E56" s="34" t="s">
        <v>5</v>
      </c>
      <c r="F56" s="34" t="s">
        <v>6</v>
      </c>
      <c r="G56" s="35" t="s">
        <v>7</v>
      </c>
      <c r="H56" s="34" t="s">
        <v>151</v>
      </c>
      <c r="I56" s="56" t="s">
        <v>12</v>
      </c>
      <c r="J56" s="56" t="s">
        <v>152</v>
      </c>
      <c r="K56" s="57" t="s">
        <v>153</v>
      </c>
      <c r="L56" s="57" t="s">
        <v>15</v>
      </c>
      <c r="M56" s="57" t="s">
        <v>16</v>
      </c>
    </row>
    <row r="57" ht="51" customHeight="1" spans="1:13">
      <c r="A57" s="19">
        <v>1</v>
      </c>
      <c r="B57" s="36" t="s">
        <v>154</v>
      </c>
      <c r="C57" s="37" t="s">
        <v>155</v>
      </c>
      <c r="D57" s="38" t="s">
        <v>156</v>
      </c>
      <c r="E57" s="37" t="s">
        <v>157</v>
      </c>
      <c r="F57" s="39">
        <v>228</v>
      </c>
      <c r="G57" s="22">
        <f t="shared" ref="G57:G59" si="25">F57/3</f>
        <v>76</v>
      </c>
      <c r="H57" s="23">
        <f t="shared" ref="H57:H59" si="26">G57*0.6</f>
        <v>45.6</v>
      </c>
      <c r="I57" s="22">
        <v>79.4</v>
      </c>
      <c r="J57" s="19">
        <f t="shared" ref="J57:J59" si="27">I57*0.4</f>
        <v>31.76</v>
      </c>
      <c r="K57" s="19">
        <f t="shared" ref="K57:K59" si="28">H57+J57</f>
        <v>77.36</v>
      </c>
      <c r="L57" s="42">
        <v>1</v>
      </c>
      <c r="M57" s="42" t="s">
        <v>158</v>
      </c>
    </row>
    <row r="58" ht="48" customHeight="1" spans="1:13">
      <c r="A58" s="19">
        <v>2</v>
      </c>
      <c r="B58" s="36" t="s">
        <v>159</v>
      </c>
      <c r="C58" s="37" t="s">
        <v>160</v>
      </c>
      <c r="D58" s="38" t="s">
        <v>156</v>
      </c>
      <c r="E58" s="37" t="s">
        <v>157</v>
      </c>
      <c r="F58" s="39">
        <v>222.5</v>
      </c>
      <c r="G58" s="22">
        <f t="shared" si="25"/>
        <v>74.1666666666667</v>
      </c>
      <c r="H58" s="23">
        <f t="shared" si="26"/>
        <v>44.5</v>
      </c>
      <c r="I58" s="22">
        <v>77.2</v>
      </c>
      <c r="J58" s="19">
        <f t="shared" si="27"/>
        <v>30.88</v>
      </c>
      <c r="K58" s="19">
        <f t="shared" si="28"/>
        <v>75.38</v>
      </c>
      <c r="L58" s="42">
        <v>2</v>
      </c>
      <c r="M58" s="19"/>
    </row>
    <row r="59" ht="48" customHeight="1" spans="1:13">
      <c r="A59" s="19">
        <v>3</v>
      </c>
      <c r="B59" s="36" t="s">
        <v>161</v>
      </c>
      <c r="C59" s="37" t="s">
        <v>162</v>
      </c>
      <c r="D59" s="38" t="s">
        <v>156</v>
      </c>
      <c r="E59" s="37" t="s">
        <v>157</v>
      </c>
      <c r="F59" s="39">
        <v>215</v>
      </c>
      <c r="G59" s="22">
        <f t="shared" si="25"/>
        <v>71.6666666666667</v>
      </c>
      <c r="H59" s="23">
        <f t="shared" si="26"/>
        <v>43</v>
      </c>
      <c r="I59" s="22">
        <v>78.4</v>
      </c>
      <c r="J59" s="19">
        <f t="shared" si="27"/>
        <v>31.36</v>
      </c>
      <c r="K59" s="19">
        <f t="shared" si="28"/>
        <v>74.36</v>
      </c>
      <c r="L59" s="42">
        <v>3</v>
      </c>
      <c r="M59" s="19"/>
    </row>
    <row r="60" spans="4:4">
      <c r="D60" s="2"/>
    </row>
  </sheetData>
  <sortState ref="A3:P8">
    <sortCondition ref="N3:N8" descending="1"/>
  </sortState>
  <mergeCells count="1">
    <mergeCell ref="A1:P1"/>
  </mergeCells>
  <pageMargins left="0.118055555555556" right="0.118055555555556" top="0.511805555555556" bottom="0.275" header="0.393055555555556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乐心&amp;</cp:lastModifiedBy>
  <dcterms:created xsi:type="dcterms:W3CDTF">2020-01-02T03:00:00Z</dcterms:created>
  <cp:lastPrinted>2020-10-09T07:37:00Z</cp:lastPrinted>
  <dcterms:modified xsi:type="dcterms:W3CDTF">2021-09-14T02:29:22Z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