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65" tabRatio="772"/>
  </bookViews>
  <sheets>
    <sheet name="表格样式3" sheetId="1" r:id="rId1"/>
  </sheets>
  <calcPr calcId="144525"/>
</workbook>
</file>

<file path=xl/sharedStrings.xml><?xml version="1.0" encoding="utf-8"?>
<sst xmlns="http://schemas.openxmlformats.org/spreadsheetml/2006/main" count="225" uniqueCount="115">
  <si>
    <t>贵阳市市场监督管理局2020年公开招聘事业单位工作人员面试成绩、总成绩及进入体检环节人员名单</t>
  </si>
  <si>
    <t>序号</t>
  </si>
  <si>
    <t>姓名</t>
  </si>
  <si>
    <t>报考单位</t>
  </si>
  <si>
    <t>报考岗位及代码</t>
  </si>
  <si>
    <r>
      <rPr>
        <b/>
        <sz val="10"/>
        <rFont val="宋体"/>
        <charset val="134"/>
      </rPr>
      <t>笔试成绩</t>
    </r>
  </si>
  <si>
    <r>
      <rPr>
        <b/>
        <sz val="10"/>
        <rFont val="宋体"/>
        <charset val="134"/>
      </rPr>
      <t>笔试成绩（百分制）</t>
    </r>
  </si>
  <si>
    <r>
      <rPr>
        <sz val="10"/>
        <rFont val="宋体"/>
        <charset val="134"/>
      </rPr>
      <t>笔试成绩</t>
    </r>
    <r>
      <rPr>
        <sz val="10"/>
        <rFont val="Times New Roman"/>
        <charset val="134"/>
      </rPr>
      <t>30%</t>
    </r>
  </si>
  <si>
    <r>
      <rPr>
        <b/>
        <sz val="10"/>
        <rFont val="宋体"/>
        <charset val="134"/>
      </rPr>
      <t>专业测试成绩</t>
    </r>
  </si>
  <si>
    <r>
      <rPr>
        <sz val="10"/>
        <rFont val="宋体"/>
        <charset val="134"/>
      </rPr>
      <t>专业测试成绩</t>
    </r>
    <r>
      <rPr>
        <sz val="10"/>
        <rFont val="Times New Roman"/>
        <charset val="134"/>
      </rPr>
      <t>40%</t>
    </r>
  </si>
  <si>
    <r>
      <rPr>
        <b/>
        <sz val="10"/>
        <rFont val="宋体"/>
        <charset val="134"/>
      </rPr>
      <t>笔试、专业测试成绩</t>
    </r>
  </si>
  <si>
    <r>
      <rPr>
        <b/>
        <sz val="10"/>
        <rFont val="宋体"/>
        <charset val="134"/>
      </rPr>
      <t>面试成绩</t>
    </r>
  </si>
  <si>
    <r>
      <rPr>
        <b/>
        <sz val="10"/>
        <rFont val="宋体"/>
        <charset val="134"/>
      </rPr>
      <t>面试成绩</t>
    </r>
    <r>
      <rPr>
        <b/>
        <sz val="10"/>
        <rFont val="Times New Roman"/>
        <charset val="134"/>
      </rPr>
      <t>30%</t>
    </r>
  </si>
  <si>
    <r>
      <rPr>
        <b/>
        <sz val="10"/>
        <rFont val="宋体"/>
        <charset val="134"/>
      </rPr>
      <t>笔试、专业测试、面试成绩</t>
    </r>
  </si>
  <si>
    <r>
      <rPr>
        <b/>
        <sz val="10"/>
        <rFont val="宋体"/>
        <charset val="134"/>
      </rPr>
      <t>综合排名</t>
    </r>
  </si>
  <si>
    <t>是否进入体检</t>
  </si>
  <si>
    <t>明株</t>
  </si>
  <si>
    <t>贵阳市食品药品检验检测中心</t>
  </si>
  <si>
    <t>01中药检验</t>
  </si>
  <si>
    <t>86.5</t>
  </si>
  <si>
    <t>83.4</t>
  </si>
  <si>
    <t>是</t>
  </si>
  <si>
    <t>刘兴利</t>
  </si>
  <si>
    <t>76</t>
  </si>
  <si>
    <t>77.8</t>
  </si>
  <si>
    <t>2</t>
  </si>
  <si>
    <t>刘文冰</t>
  </si>
  <si>
    <t>74.5</t>
  </si>
  <si>
    <t>78.6</t>
  </si>
  <si>
    <t>3</t>
  </si>
  <si>
    <t>否</t>
  </si>
  <si>
    <t>丁成东</t>
  </si>
  <si>
    <t>76.6</t>
  </si>
  <si>
    <t>4</t>
  </si>
  <si>
    <t>刘娜</t>
  </si>
  <si>
    <t>62.8</t>
  </si>
  <si>
    <t>否，面试未达最低合格线</t>
  </si>
  <si>
    <t>马兴银</t>
  </si>
  <si>
    <t>72</t>
  </si>
  <si>
    <t>否，面试缺考</t>
  </si>
  <si>
    <t>黄磊</t>
  </si>
  <si>
    <t>02微生物检验</t>
  </si>
  <si>
    <t>75.2</t>
  </si>
  <si>
    <t>1</t>
  </si>
  <si>
    <t>马祜</t>
  </si>
  <si>
    <t>74</t>
  </si>
  <si>
    <t>77.2</t>
  </si>
  <si>
    <t>王瑞可</t>
  </si>
  <si>
    <t>80</t>
  </si>
  <si>
    <t>77</t>
  </si>
  <si>
    <t>刘思娴</t>
  </si>
  <si>
    <t>03微生物检验</t>
  </si>
  <si>
    <t>81.4</t>
  </si>
  <si>
    <t>向施锦</t>
  </si>
  <si>
    <t>68</t>
  </si>
  <si>
    <t>76.8</t>
  </si>
  <si>
    <t>吴玉杰</t>
  </si>
  <si>
    <t>70</t>
  </si>
  <si>
    <t>祝贤芳</t>
  </si>
  <si>
    <t>06食品检验</t>
  </si>
  <si>
    <t>75</t>
  </si>
  <si>
    <t>高瑜悦</t>
  </si>
  <si>
    <t>64</t>
  </si>
  <si>
    <t>吴娅琴</t>
  </si>
  <si>
    <t>62.2</t>
  </si>
  <si>
    <t>杨玲燕</t>
  </si>
  <si>
    <t>07化学药品检验</t>
  </si>
  <si>
    <t>65</t>
  </si>
  <si>
    <t>76.4</t>
  </si>
  <si>
    <t>吴正香</t>
  </si>
  <si>
    <t>70.6</t>
  </si>
  <si>
    <t>彭相婷</t>
  </si>
  <si>
    <t>70.8</t>
  </si>
  <si>
    <t>韦鑫</t>
  </si>
  <si>
    <t>贵阳市质量发展中心</t>
  </si>
  <si>
    <t>02实验室</t>
  </si>
  <si>
    <t>79</t>
  </si>
  <si>
    <t>张攀</t>
  </si>
  <si>
    <t>69.6</t>
  </si>
  <si>
    <t>胡晓</t>
  </si>
  <si>
    <r>
      <rPr>
        <b/>
        <sz val="10"/>
        <color theme="1"/>
        <rFont val="宋体"/>
        <charset val="134"/>
      </rPr>
      <t>笔试成绩（百分制）</t>
    </r>
  </si>
  <si>
    <r>
      <rPr>
        <b/>
        <sz val="10"/>
        <color theme="1"/>
        <rFont val="宋体"/>
        <charset val="134"/>
      </rPr>
      <t>笔试成绩</t>
    </r>
    <r>
      <rPr>
        <b/>
        <sz val="10"/>
        <color theme="1"/>
        <rFont val="Times New Roman"/>
        <charset val="134"/>
      </rPr>
      <t>60%</t>
    </r>
  </si>
  <si>
    <r>
      <rPr>
        <b/>
        <sz val="10"/>
        <color theme="1"/>
        <rFont val="宋体"/>
        <charset val="134"/>
      </rPr>
      <t>面试成绩</t>
    </r>
  </si>
  <si>
    <r>
      <rPr>
        <b/>
        <sz val="10"/>
        <color theme="1"/>
        <rFont val="宋体"/>
        <charset val="134"/>
      </rPr>
      <t>面试成绩</t>
    </r>
    <r>
      <rPr>
        <b/>
        <sz val="10"/>
        <color theme="1"/>
        <rFont val="Times New Roman"/>
        <charset val="134"/>
      </rPr>
      <t>40%</t>
    </r>
  </si>
  <si>
    <r>
      <rPr>
        <b/>
        <sz val="10"/>
        <color theme="1"/>
        <rFont val="宋体"/>
        <charset val="134"/>
      </rPr>
      <t>笔试、面试成绩</t>
    </r>
  </si>
  <si>
    <r>
      <rPr>
        <b/>
        <sz val="10"/>
        <color theme="1"/>
        <rFont val="宋体"/>
        <charset val="134"/>
      </rPr>
      <t>综合排名</t>
    </r>
  </si>
  <si>
    <r>
      <rPr>
        <b/>
        <sz val="10"/>
        <color theme="1"/>
        <rFont val="宋体"/>
        <charset val="134"/>
      </rPr>
      <t>是否进入体检</t>
    </r>
  </si>
  <si>
    <t>钟璐</t>
  </si>
  <si>
    <t>04行政管理</t>
  </si>
  <si>
    <t>83.8</t>
  </si>
  <si>
    <r>
      <rPr>
        <sz val="11"/>
        <rFont val="宋体"/>
        <charset val="134"/>
      </rPr>
      <t>是</t>
    </r>
  </si>
  <si>
    <t>胡永康</t>
  </si>
  <si>
    <t>80.6</t>
  </si>
  <si>
    <r>
      <rPr>
        <sz val="11"/>
        <rFont val="宋体"/>
        <charset val="134"/>
      </rPr>
      <t>否</t>
    </r>
  </si>
  <si>
    <t>苏小敏</t>
  </si>
  <si>
    <r>
      <rPr>
        <sz val="11"/>
        <rFont val="宋体"/>
        <charset val="134"/>
      </rPr>
      <t>否，面试缺考</t>
    </r>
  </si>
  <si>
    <t>孙毓鸿</t>
  </si>
  <si>
    <t>05信息化管理</t>
  </si>
  <si>
    <t>82.6</t>
  </si>
  <si>
    <t>龙明学</t>
  </si>
  <si>
    <t>陆兰娟</t>
  </si>
  <si>
    <t>79.2</t>
  </si>
  <si>
    <t>张翰</t>
  </si>
  <si>
    <t>01人事及办公室</t>
  </si>
  <si>
    <t>85</t>
  </si>
  <si>
    <t>陈江山</t>
  </si>
  <si>
    <t>81.6</t>
  </si>
  <si>
    <t>杜婷</t>
  </si>
  <si>
    <t>毛瑞婕</t>
  </si>
  <si>
    <t>贵阳市质量技术监督局行政许可审核中心</t>
  </si>
  <si>
    <t>01管理岗位</t>
  </si>
  <si>
    <t>81.8</t>
  </si>
  <si>
    <t>雷蓓</t>
  </si>
  <si>
    <t>77.4</t>
  </si>
  <si>
    <t>周荷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</si>
</sst>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8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color theme="1"/>
      <name val="Times New Roman"/>
      <charset val="134"/>
    </font>
    <font>
      <b/>
      <sz val="11"/>
      <color rgb="FFFF0000"/>
      <name val="Times New Roman"/>
      <charset val="134"/>
    </font>
    <font>
      <sz val="16"/>
      <color theme="1"/>
      <name val="方正小标宋简体"/>
      <charset val="134"/>
    </font>
    <font>
      <sz val="16"/>
      <color theme="1"/>
      <name val="Times New Roman"/>
      <charset val="134"/>
    </font>
    <font>
      <b/>
      <sz val="10"/>
      <name val="宋体"/>
      <charset val="134"/>
      <scheme val="minor"/>
    </font>
    <font>
      <b/>
      <sz val="10"/>
      <name val="宋体"/>
      <charset val="134"/>
    </font>
    <font>
      <b/>
      <sz val="10"/>
      <name val="Times New Roman"/>
      <charset val="134"/>
    </font>
    <font>
      <sz val="10"/>
      <name val="Times New Roman"/>
      <charset val="134"/>
    </font>
    <font>
      <sz val="11"/>
      <name val="宋体"/>
      <charset val="134"/>
      <scheme val="minor"/>
    </font>
    <font>
      <sz val="10"/>
      <name val="宋体"/>
      <charset val="0"/>
    </font>
    <font>
      <sz val="10"/>
      <name val="Times New Roman"/>
      <charset val="0"/>
    </font>
    <font>
      <sz val="11"/>
      <name val="Times New Roman"/>
      <charset val="134"/>
    </font>
    <font>
      <b/>
      <sz val="10"/>
      <color theme="1"/>
      <name val="Times New Roman"/>
      <charset val="134"/>
    </font>
    <font>
      <b/>
      <sz val="11"/>
      <name val="Times New Roman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0"/>
      <name val="宋体"/>
      <charset val="134"/>
    </font>
    <font>
      <b/>
      <sz val="10"/>
      <color theme="1"/>
      <name val="宋体"/>
      <charset val="134"/>
    </font>
    <font>
      <sz val="1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4" tint="0.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1" fillId="11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10" borderId="4" applyNumberFormat="0" applyFont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34" fillId="0" borderId="6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32" fillId="16" borderId="9" applyNumberFormat="0" applyAlignment="0" applyProtection="0">
      <alignment vertical="center"/>
    </xf>
    <xf numFmtId="0" fontId="23" fillId="16" borderId="5" applyNumberFormat="0" applyAlignment="0" applyProtection="0">
      <alignment vertical="center"/>
    </xf>
    <xf numFmtId="0" fontId="28" fillId="25" borderId="7" applyNumberFormat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0" fillId="0" borderId="0" xfId="0" applyFo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49" fontId="13" fillId="2" borderId="2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49" fontId="13" fillId="0" borderId="2" xfId="0" applyNumberFormat="1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 wrapText="1"/>
    </xf>
    <xf numFmtId="0" fontId="12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14" fillId="0" borderId="2" xfId="0" applyFont="1" applyFill="1" applyBorder="1" applyAlignment="1">
      <alignment horizontal="center" vertical="center" wrapText="1"/>
    </xf>
    <xf numFmtId="0" fontId="13" fillId="2" borderId="2" xfId="0" applyNumberFormat="1" applyFont="1" applyFill="1" applyBorder="1" applyAlignment="1">
      <alignment horizontal="center" vertical="center"/>
    </xf>
    <xf numFmtId="0" fontId="15" fillId="2" borderId="2" xfId="0" applyNumberFormat="1" applyFont="1" applyFill="1" applyBorder="1" applyAlignment="1">
      <alignment horizontal="center" vertical="center"/>
    </xf>
    <xf numFmtId="0" fontId="13" fillId="0" borderId="2" xfId="0" applyNumberFormat="1" applyFont="1" applyFill="1" applyBorder="1" applyAlignment="1">
      <alignment horizontal="center" vertical="center"/>
    </xf>
    <xf numFmtId="0" fontId="15" fillId="0" borderId="2" xfId="0" applyNumberFormat="1" applyFont="1" applyFill="1" applyBorder="1" applyAlignment="1">
      <alignment horizontal="center" vertical="center"/>
    </xf>
    <xf numFmtId="49" fontId="15" fillId="2" borderId="2" xfId="0" applyNumberFormat="1" applyFont="1" applyFill="1" applyBorder="1" applyAlignment="1">
      <alignment horizontal="center" vertical="center"/>
    </xf>
    <xf numFmtId="49" fontId="13" fillId="0" borderId="0" xfId="0" applyNumberFormat="1" applyFont="1" applyFill="1" applyAlignment="1">
      <alignment horizontal="center" vertical="center"/>
    </xf>
    <xf numFmtId="0" fontId="13" fillId="0" borderId="0" xfId="0" applyNumberFormat="1" applyFont="1" applyFill="1" applyAlignment="1">
      <alignment horizontal="center" vertical="center"/>
    </xf>
    <xf numFmtId="0" fontId="15" fillId="0" borderId="0" xfId="0" applyNumberFormat="1" applyFont="1" applyFill="1" applyAlignment="1">
      <alignment horizontal="center" vertical="center"/>
    </xf>
    <xf numFmtId="0" fontId="14" fillId="0" borderId="0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8"/>
  <sheetViews>
    <sheetView tabSelected="1" workbookViewId="0">
      <selection activeCell="A1" sqref="A1:O1"/>
    </sheetView>
  </sheetViews>
  <sheetFormatPr defaultColWidth="9" defaultRowHeight="15"/>
  <cols>
    <col min="1" max="1" width="4.125" customWidth="1"/>
    <col min="2" max="2" width="7" customWidth="1"/>
    <col min="3" max="3" width="20.125" customWidth="1"/>
    <col min="4" max="4" width="15.125" customWidth="1"/>
    <col min="5" max="5" width="7.625" style="2" customWidth="1"/>
    <col min="6" max="6" width="9.375" style="3" customWidth="1"/>
    <col min="7" max="9" width="7.625" style="3" customWidth="1"/>
    <col min="10" max="10" width="7.625" style="4" customWidth="1"/>
    <col min="11" max="11" width="6.5" style="3" customWidth="1"/>
    <col min="12" max="12" width="8.125" style="4" customWidth="1"/>
    <col min="13" max="13" width="7.625" style="3" customWidth="1"/>
    <col min="14" max="14" width="5.5" style="3" customWidth="1"/>
    <col min="15" max="15" width="13.625" style="5" customWidth="1"/>
  </cols>
  <sheetData>
    <row r="1" ht="51" customHeight="1" spans="1:15">
      <c r="A1" s="6" t="s">
        <v>0</v>
      </c>
      <c r="B1" s="7"/>
      <c r="C1" s="7"/>
      <c r="D1" s="7"/>
      <c r="E1" s="8"/>
      <c r="F1" s="8"/>
      <c r="G1" s="8"/>
      <c r="H1" s="8"/>
      <c r="I1" s="8"/>
      <c r="J1" s="8"/>
      <c r="K1" s="8"/>
      <c r="L1" s="8"/>
      <c r="M1" s="8"/>
      <c r="N1" s="8"/>
      <c r="O1" s="7"/>
    </row>
    <row r="2" s="1" customFormat="1" ht="37.05" customHeight="1" spans="1:15">
      <c r="A2" s="9" t="s">
        <v>1</v>
      </c>
      <c r="B2" s="10" t="s">
        <v>2</v>
      </c>
      <c r="C2" s="10" t="s">
        <v>3</v>
      </c>
      <c r="D2" s="10" t="s">
        <v>4</v>
      </c>
      <c r="E2" s="11" t="s">
        <v>5</v>
      </c>
      <c r="F2" s="11" t="s">
        <v>6</v>
      </c>
      <c r="G2" s="12" t="s">
        <v>7</v>
      </c>
      <c r="H2" s="11" t="s">
        <v>8</v>
      </c>
      <c r="I2" s="12" t="s">
        <v>9</v>
      </c>
      <c r="J2" s="11" t="s">
        <v>10</v>
      </c>
      <c r="K2" s="11" t="s">
        <v>11</v>
      </c>
      <c r="L2" s="11" t="s">
        <v>12</v>
      </c>
      <c r="M2" s="11" t="s">
        <v>13</v>
      </c>
      <c r="N2" s="11" t="s">
        <v>14</v>
      </c>
      <c r="O2" s="9" t="s">
        <v>15</v>
      </c>
    </row>
    <row r="3" ht="37.05" customHeight="1" spans="1:15">
      <c r="A3" s="13">
        <v>1</v>
      </c>
      <c r="B3" s="14" t="s">
        <v>16</v>
      </c>
      <c r="C3" s="15" t="s">
        <v>17</v>
      </c>
      <c r="D3" s="13" t="s">
        <v>18</v>
      </c>
      <c r="E3" s="16">
        <v>90</v>
      </c>
      <c r="F3" s="17">
        <f t="shared" ref="F3:F26" si="0">ROUND(E3/1.5,2)</f>
        <v>60</v>
      </c>
      <c r="G3" s="17">
        <f t="shared" ref="G3:G14" si="1">ROUND(F3*0.3,2)</f>
        <v>18</v>
      </c>
      <c r="H3" s="18" t="s">
        <v>19</v>
      </c>
      <c r="I3" s="17">
        <f t="shared" ref="I3:I14" si="2">ROUND(H3*0.4,2)</f>
        <v>34.6</v>
      </c>
      <c r="J3" s="17">
        <f t="shared" ref="J3:J14" si="3">I3+G3</f>
        <v>52.6</v>
      </c>
      <c r="K3" s="18" t="s">
        <v>20</v>
      </c>
      <c r="L3" s="31">
        <f t="shared" ref="L3:L14" si="4">ROUND(K3*0.3,2)</f>
        <v>25.02</v>
      </c>
      <c r="M3" s="32">
        <f t="shared" ref="M3:M14" si="5">J3+L3</f>
        <v>77.62</v>
      </c>
      <c r="N3" s="18">
        <v>1</v>
      </c>
      <c r="O3" s="13" t="s">
        <v>21</v>
      </c>
    </row>
    <row r="4" ht="37.05" customHeight="1" spans="1:15">
      <c r="A4" s="13">
        <v>2</v>
      </c>
      <c r="B4" s="14" t="s">
        <v>22</v>
      </c>
      <c r="C4" s="15" t="s">
        <v>17</v>
      </c>
      <c r="D4" s="13" t="s">
        <v>18</v>
      </c>
      <c r="E4" s="16">
        <v>103.5</v>
      </c>
      <c r="F4" s="17">
        <f t="shared" si="0"/>
        <v>69</v>
      </c>
      <c r="G4" s="17">
        <f t="shared" si="1"/>
        <v>20.7</v>
      </c>
      <c r="H4" s="18" t="s">
        <v>23</v>
      </c>
      <c r="I4" s="17">
        <f t="shared" si="2"/>
        <v>30.4</v>
      </c>
      <c r="J4" s="17">
        <f t="shared" si="3"/>
        <v>51.1</v>
      </c>
      <c r="K4" s="18" t="s">
        <v>24</v>
      </c>
      <c r="L4" s="31">
        <f t="shared" si="4"/>
        <v>23.34</v>
      </c>
      <c r="M4" s="32">
        <f t="shared" si="5"/>
        <v>74.44</v>
      </c>
      <c r="N4" s="18" t="s">
        <v>25</v>
      </c>
      <c r="O4" s="13" t="s">
        <v>21</v>
      </c>
    </row>
    <row r="5" ht="37.05" customHeight="1" spans="1:15">
      <c r="A5" s="19">
        <v>3</v>
      </c>
      <c r="B5" s="20" t="s">
        <v>26</v>
      </c>
      <c r="C5" s="21" t="s">
        <v>17</v>
      </c>
      <c r="D5" s="19" t="s">
        <v>18</v>
      </c>
      <c r="E5" s="22">
        <v>98.5</v>
      </c>
      <c r="F5" s="23">
        <f t="shared" si="0"/>
        <v>65.67</v>
      </c>
      <c r="G5" s="23">
        <f t="shared" si="1"/>
        <v>19.7</v>
      </c>
      <c r="H5" s="24" t="s">
        <v>27</v>
      </c>
      <c r="I5" s="23">
        <f t="shared" si="2"/>
        <v>29.8</v>
      </c>
      <c r="J5" s="23">
        <f t="shared" si="3"/>
        <v>49.5</v>
      </c>
      <c r="K5" s="24" t="s">
        <v>28</v>
      </c>
      <c r="L5" s="33">
        <f t="shared" si="4"/>
        <v>23.58</v>
      </c>
      <c r="M5" s="34">
        <f t="shared" si="5"/>
        <v>73.08</v>
      </c>
      <c r="N5" s="24" t="s">
        <v>29</v>
      </c>
      <c r="O5" s="19" t="s">
        <v>30</v>
      </c>
    </row>
    <row r="6" ht="37.05" customHeight="1" spans="1:15">
      <c r="A6" s="19">
        <v>4</v>
      </c>
      <c r="B6" s="20" t="s">
        <v>31</v>
      </c>
      <c r="C6" s="21" t="s">
        <v>17</v>
      </c>
      <c r="D6" s="19" t="s">
        <v>18</v>
      </c>
      <c r="E6" s="22">
        <v>88.5</v>
      </c>
      <c r="F6" s="23">
        <f t="shared" si="0"/>
        <v>59</v>
      </c>
      <c r="G6" s="23">
        <f t="shared" si="1"/>
        <v>17.7</v>
      </c>
      <c r="H6" s="23">
        <v>76</v>
      </c>
      <c r="I6" s="23">
        <f t="shared" si="2"/>
        <v>30.4</v>
      </c>
      <c r="J6" s="23">
        <f t="shared" si="3"/>
        <v>48.1</v>
      </c>
      <c r="K6" s="24" t="s">
        <v>32</v>
      </c>
      <c r="L6" s="33">
        <f t="shared" si="4"/>
        <v>22.98</v>
      </c>
      <c r="M6" s="34">
        <f t="shared" si="5"/>
        <v>71.08</v>
      </c>
      <c r="N6" s="24" t="s">
        <v>33</v>
      </c>
      <c r="O6" s="19" t="s">
        <v>30</v>
      </c>
    </row>
    <row r="7" ht="37.05" customHeight="1" spans="1:15">
      <c r="A7" s="19">
        <v>5</v>
      </c>
      <c r="B7" s="20" t="s">
        <v>34</v>
      </c>
      <c r="C7" s="21" t="s">
        <v>17</v>
      </c>
      <c r="D7" s="19" t="s">
        <v>18</v>
      </c>
      <c r="E7" s="22">
        <v>83</v>
      </c>
      <c r="F7" s="23">
        <f t="shared" si="0"/>
        <v>55.33</v>
      </c>
      <c r="G7" s="23">
        <f t="shared" si="1"/>
        <v>16.6</v>
      </c>
      <c r="H7" s="23">
        <v>72.5</v>
      </c>
      <c r="I7" s="23">
        <f t="shared" si="2"/>
        <v>29</v>
      </c>
      <c r="J7" s="23">
        <f t="shared" si="3"/>
        <v>45.6</v>
      </c>
      <c r="K7" s="24" t="s">
        <v>35</v>
      </c>
      <c r="L7" s="33"/>
      <c r="M7" s="34"/>
      <c r="N7" s="24"/>
      <c r="O7" s="21" t="s">
        <v>36</v>
      </c>
    </row>
    <row r="8" ht="37.05" customHeight="1" spans="1:15">
      <c r="A8" s="19">
        <v>6</v>
      </c>
      <c r="B8" s="20" t="s">
        <v>37</v>
      </c>
      <c r="C8" s="21" t="s">
        <v>17</v>
      </c>
      <c r="D8" s="19" t="s">
        <v>18</v>
      </c>
      <c r="E8" s="22">
        <v>91</v>
      </c>
      <c r="F8" s="23">
        <f t="shared" si="0"/>
        <v>60.67</v>
      </c>
      <c r="G8" s="23">
        <f t="shared" si="1"/>
        <v>18.2</v>
      </c>
      <c r="H8" s="24" t="s">
        <v>38</v>
      </c>
      <c r="I8" s="23">
        <f t="shared" si="2"/>
        <v>28.8</v>
      </c>
      <c r="J8" s="23">
        <f t="shared" si="3"/>
        <v>47</v>
      </c>
      <c r="K8" s="24"/>
      <c r="L8" s="33"/>
      <c r="M8" s="34"/>
      <c r="N8" s="24"/>
      <c r="O8" s="19" t="s">
        <v>39</v>
      </c>
    </row>
    <row r="9" ht="37.05" customHeight="1" spans="1:15">
      <c r="A9" s="13">
        <v>7</v>
      </c>
      <c r="B9" s="14" t="s">
        <v>40</v>
      </c>
      <c r="C9" s="15" t="s">
        <v>17</v>
      </c>
      <c r="D9" s="13" t="s">
        <v>41</v>
      </c>
      <c r="E9" s="16">
        <v>94.5</v>
      </c>
      <c r="F9" s="17">
        <f t="shared" si="0"/>
        <v>63</v>
      </c>
      <c r="G9" s="17">
        <f t="shared" si="1"/>
        <v>18.9</v>
      </c>
      <c r="H9" s="17">
        <v>86</v>
      </c>
      <c r="I9" s="17">
        <f t="shared" si="2"/>
        <v>34.4</v>
      </c>
      <c r="J9" s="17">
        <f t="shared" si="3"/>
        <v>53.3</v>
      </c>
      <c r="K9" s="18" t="s">
        <v>42</v>
      </c>
      <c r="L9" s="31">
        <f t="shared" si="4"/>
        <v>22.56</v>
      </c>
      <c r="M9" s="32">
        <f t="shared" si="5"/>
        <v>75.86</v>
      </c>
      <c r="N9" s="18" t="s">
        <v>43</v>
      </c>
      <c r="O9" s="13" t="s">
        <v>21</v>
      </c>
    </row>
    <row r="10" ht="37.05" customHeight="1" spans="1:15">
      <c r="A10" s="19">
        <v>8</v>
      </c>
      <c r="B10" s="20" t="s">
        <v>44</v>
      </c>
      <c r="C10" s="21" t="s">
        <v>17</v>
      </c>
      <c r="D10" s="19" t="s">
        <v>41</v>
      </c>
      <c r="E10" s="22">
        <v>104.5</v>
      </c>
      <c r="F10" s="23">
        <f t="shared" si="0"/>
        <v>69.67</v>
      </c>
      <c r="G10" s="23">
        <f t="shared" si="1"/>
        <v>20.9</v>
      </c>
      <c r="H10" s="23" t="s">
        <v>45</v>
      </c>
      <c r="I10" s="23">
        <f t="shared" si="2"/>
        <v>29.6</v>
      </c>
      <c r="J10" s="23">
        <f t="shared" si="3"/>
        <v>50.5</v>
      </c>
      <c r="K10" s="24" t="s">
        <v>46</v>
      </c>
      <c r="L10" s="33">
        <f t="shared" si="4"/>
        <v>23.16</v>
      </c>
      <c r="M10" s="34">
        <f t="shared" si="5"/>
        <v>73.66</v>
      </c>
      <c r="N10" s="24" t="s">
        <v>25</v>
      </c>
      <c r="O10" s="19" t="s">
        <v>30</v>
      </c>
    </row>
    <row r="11" ht="37.05" customHeight="1" spans="1:15">
      <c r="A11" s="19">
        <v>9</v>
      </c>
      <c r="B11" s="20" t="s">
        <v>47</v>
      </c>
      <c r="C11" s="21" t="s">
        <v>17</v>
      </c>
      <c r="D11" s="19" t="s">
        <v>41</v>
      </c>
      <c r="E11" s="22">
        <v>89.5</v>
      </c>
      <c r="F11" s="23">
        <f t="shared" si="0"/>
        <v>59.67</v>
      </c>
      <c r="G11" s="23">
        <f t="shared" si="1"/>
        <v>17.9</v>
      </c>
      <c r="H11" s="23" t="s">
        <v>48</v>
      </c>
      <c r="I11" s="23">
        <f t="shared" si="2"/>
        <v>32</v>
      </c>
      <c r="J11" s="23">
        <f t="shared" si="3"/>
        <v>49.9</v>
      </c>
      <c r="K11" s="24" t="s">
        <v>49</v>
      </c>
      <c r="L11" s="33">
        <f t="shared" si="4"/>
        <v>23.1</v>
      </c>
      <c r="M11" s="34">
        <f t="shared" si="5"/>
        <v>73</v>
      </c>
      <c r="N11" s="24" t="s">
        <v>29</v>
      </c>
      <c r="O11" s="19" t="s">
        <v>30</v>
      </c>
    </row>
    <row r="12" customFormat="1" ht="37.05" customHeight="1" spans="1:15">
      <c r="A12" s="13">
        <v>10</v>
      </c>
      <c r="B12" s="14" t="s">
        <v>50</v>
      </c>
      <c r="C12" s="15" t="s">
        <v>17</v>
      </c>
      <c r="D12" s="13" t="s">
        <v>51</v>
      </c>
      <c r="E12" s="16">
        <v>102</v>
      </c>
      <c r="F12" s="17">
        <f t="shared" si="0"/>
        <v>68</v>
      </c>
      <c r="G12" s="17">
        <f t="shared" si="1"/>
        <v>20.4</v>
      </c>
      <c r="H12" s="17" t="s">
        <v>38</v>
      </c>
      <c r="I12" s="17">
        <f t="shared" si="2"/>
        <v>28.8</v>
      </c>
      <c r="J12" s="17">
        <f t="shared" si="3"/>
        <v>49.2</v>
      </c>
      <c r="K12" s="18" t="s">
        <v>52</v>
      </c>
      <c r="L12" s="31">
        <f t="shared" si="4"/>
        <v>24.42</v>
      </c>
      <c r="M12" s="32">
        <f t="shared" si="5"/>
        <v>73.62</v>
      </c>
      <c r="N12" s="18" t="s">
        <v>43</v>
      </c>
      <c r="O12" s="13" t="s">
        <v>21</v>
      </c>
    </row>
    <row r="13" customFormat="1" ht="37.05" customHeight="1" spans="1:15">
      <c r="A13" s="19">
        <v>11</v>
      </c>
      <c r="B13" s="20" t="s">
        <v>53</v>
      </c>
      <c r="C13" s="21" t="s">
        <v>17</v>
      </c>
      <c r="D13" s="19" t="s">
        <v>51</v>
      </c>
      <c r="E13" s="23">
        <v>109.5</v>
      </c>
      <c r="F13" s="23">
        <f t="shared" si="0"/>
        <v>73</v>
      </c>
      <c r="G13" s="23">
        <f t="shared" si="1"/>
        <v>21.9</v>
      </c>
      <c r="H13" s="23" t="s">
        <v>54</v>
      </c>
      <c r="I13" s="23">
        <f t="shared" si="2"/>
        <v>27.2</v>
      </c>
      <c r="J13" s="23">
        <f t="shared" si="3"/>
        <v>49.1</v>
      </c>
      <c r="K13" s="24" t="s">
        <v>55</v>
      </c>
      <c r="L13" s="33">
        <f t="shared" si="4"/>
        <v>23.04</v>
      </c>
      <c r="M13" s="34">
        <f t="shared" si="5"/>
        <v>72.14</v>
      </c>
      <c r="N13" s="24" t="s">
        <v>25</v>
      </c>
      <c r="O13" s="19" t="s">
        <v>30</v>
      </c>
    </row>
    <row r="14" customFormat="1" ht="37.05" customHeight="1" spans="1:15">
      <c r="A14" s="19">
        <v>12</v>
      </c>
      <c r="B14" s="20" t="s">
        <v>56</v>
      </c>
      <c r="C14" s="21" t="s">
        <v>17</v>
      </c>
      <c r="D14" s="19" t="s">
        <v>51</v>
      </c>
      <c r="E14" s="23">
        <v>98</v>
      </c>
      <c r="F14" s="23">
        <f t="shared" si="0"/>
        <v>65.33</v>
      </c>
      <c r="G14" s="23">
        <f t="shared" si="1"/>
        <v>19.6</v>
      </c>
      <c r="H14" s="23" t="s">
        <v>57</v>
      </c>
      <c r="I14" s="23">
        <f t="shared" si="2"/>
        <v>28</v>
      </c>
      <c r="J14" s="23">
        <f t="shared" si="3"/>
        <v>47.6</v>
      </c>
      <c r="K14" s="24" t="s">
        <v>49</v>
      </c>
      <c r="L14" s="33">
        <f t="shared" si="4"/>
        <v>23.1</v>
      </c>
      <c r="M14" s="34">
        <f t="shared" si="5"/>
        <v>70.7</v>
      </c>
      <c r="N14" s="24" t="s">
        <v>29</v>
      </c>
      <c r="O14" s="19" t="s">
        <v>30</v>
      </c>
    </row>
    <row r="15" customFormat="1" ht="37.05" customHeight="1" spans="1:15">
      <c r="A15" s="13">
        <v>13</v>
      </c>
      <c r="B15" s="14" t="s">
        <v>58</v>
      </c>
      <c r="C15" s="15" t="s">
        <v>17</v>
      </c>
      <c r="D15" s="13" t="s">
        <v>59</v>
      </c>
      <c r="E15" s="16">
        <v>90.5</v>
      </c>
      <c r="F15" s="17">
        <f t="shared" si="0"/>
        <v>60.33</v>
      </c>
      <c r="G15" s="17">
        <f t="shared" ref="G15:G23" si="6">ROUND(F15*0.3,2)</f>
        <v>18.1</v>
      </c>
      <c r="H15" s="17">
        <v>75</v>
      </c>
      <c r="I15" s="17">
        <f t="shared" ref="I15:I23" si="7">ROUND(H15*0.4,2)</f>
        <v>30</v>
      </c>
      <c r="J15" s="17">
        <f t="shared" ref="J15:J23" si="8">I15+G15</f>
        <v>48.1</v>
      </c>
      <c r="K15" s="18" t="s">
        <v>60</v>
      </c>
      <c r="L15" s="31">
        <f t="shared" ref="L15:L21" si="9">ROUND(K15*0.3,2)</f>
        <v>22.5</v>
      </c>
      <c r="M15" s="32">
        <f t="shared" ref="M15:M21" si="10">J15+L15</f>
        <v>70.6</v>
      </c>
      <c r="N15" s="18" t="s">
        <v>43</v>
      </c>
      <c r="O15" s="13" t="s">
        <v>21</v>
      </c>
    </row>
    <row r="16" customFormat="1" ht="37.05" customHeight="1" spans="1:15">
      <c r="A16" s="13">
        <v>14</v>
      </c>
      <c r="B16" s="14" t="s">
        <v>61</v>
      </c>
      <c r="C16" s="15" t="s">
        <v>17</v>
      </c>
      <c r="D16" s="13" t="s">
        <v>59</v>
      </c>
      <c r="E16" s="16">
        <v>101</v>
      </c>
      <c r="F16" s="17">
        <f t="shared" si="0"/>
        <v>67.33</v>
      </c>
      <c r="G16" s="17">
        <f t="shared" si="6"/>
        <v>20.2</v>
      </c>
      <c r="H16" s="18" t="s">
        <v>62</v>
      </c>
      <c r="I16" s="17">
        <f t="shared" si="7"/>
        <v>25.6</v>
      </c>
      <c r="J16" s="17">
        <f t="shared" si="8"/>
        <v>45.8</v>
      </c>
      <c r="K16" s="18" t="s">
        <v>32</v>
      </c>
      <c r="L16" s="31">
        <f t="shared" si="9"/>
        <v>22.98</v>
      </c>
      <c r="M16" s="32">
        <f t="shared" si="10"/>
        <v>68.78</v>
      </c>
      <c r="N16" s="18" t="s">
        <v>25</v>
      </c>
      <c r="O16" s="13" t="s">
        <v>21</v>
      </c>
    </row>
    <row r="17" customFormat="1" ht="37.05" customHeight="1" spans="1:15">
      <c r="A17" s="19">
        <v>15</v>
      </c>
      <c r="B17" s="20" t="s">
        <v>63</v>
      </c>
      <c r="C17" s="21" t="s">
        <v>17</v>
      </c>
      <c r="D17" s="19" t="s">
        <v>59</v>
      </c>
      <c r="E17" s="22">
        <v>82.5</v>
      </c>
      <c r="F17" s="23">
        <f t="shared" si="0"/>
        <v>55</v>
      </c>
      <c r="G17" s="23">
        <f t="shared" si="6"/>
        <v>16.5</v>
      </c>
      <c r="H17" s="23">
        <v>60</v>
      </c>
      <c r="I17" s="23">
        <f t="shared" si="7"/>
        <v>24</v>
      </c>
      <c r="J17" s="23">
        <f t="shared" si="8"/>
        <v>40.5</v>
      </c>
      <c r="K17" s="24" t="s">
        <v>64</v>
      </c>
      <c r="L17" s="33"/>
      <c r="M17" s="34"/>
      <c r="N17" s="24"/>
      <c r="O17" s="21" t="s">
        <v>36</v>
      </c>
    </row>
    <row r="18" customFormat="1" ht="37.05" customHeight="1" spans="1:15">
      <c r="A18" s="13">
        <v>16</v>
      </c>
      <c r="B18" s="14" t="s">
        <v>65</v>
      </c>
      <c r="C18" s="15" t="s">
        <v>17</v>
      </c>
      <c r="D18" s="13" t="s">
        <v>66</v>
      </c>
      <c r="E18" s="16">
        <v>89</v>
      </c>
      <c r="F18" s="17">
        <f t="shared" si="0"/>
        <v>59.33</v>
      </c>
      <c r="G18" s="17">
        <f t="shared" si="6"/>
        <v>17.8</v>
      </c>
      <c r="H18" s="18" t="s">
        <v>67</v>
      </c>
      <c r="I18" s="17">
        <f t="shared" si="7"/>
        <v>26</v>
      </c>
      <c r="J18" s="17">
        <f t="shared" si="8"/>
        <v>43.8</v>
      </c>
      <c r="K18" s="18" t="s">
        <v>68</v>
      </c>
      <c r="L18" s="31">
        <f t="shared" si="9"/>
        <v>22.92</v>
      </c>
      <c r="M18" s="32">
        <f t="shared" si="10"/>
        <v>66.72</v>
      </c>
      <c r="N18" s="18" t="s">
        <v>43</v>
      </c>
      <c r="O18" s="13" t="s">
        <v>21</v>
      </c>
    </row>
    <row r="19" customFormat="1" ht="37.05" customHeight="1" spans="1:15">
      <c r="A19" s="19">
        <v>17</v>
      </c>
      <c r="B19" s="20" t="s">
        <v>69</v>
      </c>
      <c r="C19" s="21" t="s">
        <v>17</v>
      </c>
      <c r="D19" s="19" t="s">
        <v>66</v>
      </c>
      <c r="E19" s="22">
        <v>87</v>
      </c>
      <c r="F19" s="23">
        <f t="shared" si="0"/>
        <v>58</v>
      </c>
      <c r="G19" s="23">
        <f t="shared" si="6"/>
        <v>17.4</v>
      </c>
      <c r="H19" s="23">
        <v>62</v>
      </c>
      <c r="I19" s="23">
        <f t="shared" si="7"/>
        <v>24.8</v>
      </c>
      <c r="J19" s="23">
        <f t="shared" si="8"/>
        <v>42.2</v>
      </c>
      <c r="K19" s="24" t="s">
        <v>70</v>
      </c>
      <c r="L19" s="33">
        <f t="shared" si="9"/>
        <v>21.18</v>
      </c>
      <c r="M19" s="34">
        <f t="shared" si="10"/>
        <v>63.38</v>
      </c>
      <c r="N19" s="24" t="s">
        <v>25</v>
      </c>
      <c r="O19" s="19" t="s">
        <v>30</v>
      </c>
    </row>
    <row r="20" customFormat="1" ht="37.05" customHeight="1" spans="1:15">
      <c r="A20" s="19">
        <v>18</v>
      </c>
      <c r="B20" s="20" t="s">
        <v>71</v>
      </c>
      <c r="C20" s="21" t="s">
        <v>17</v>
      </c>
      <c r="D20" s="19" t="s">
        <v>66</v>
      </c>
      <c r="E20" s="22">
        <v>82</v>
      </c>
      <c r="F20" s="23">
        <f t="shared" si="0"/>
        <v>54.67</v>
      </c>
      <c r="G20" s="23">
        <f t="shared" si="6"/>
        <v>16.4</v>
      </c>
      <c r="H20" s="23">
        <v>60</v>
      </c>
      <c r="I20" s="23">
        <f t="shared" si="7"/>
        <v>24</v>
      </c>
      <c r="J20" s="23">
        <f t="shared" si="8"/>
        <v>40.4</v>
      </c>
      <c r="K20" s="24" t="s">
        <v>72</v>
      </c>
      <c r="L20" s="33">
        <f t="shared" si="9"/>
        <v>21.24</v>
      </c>
      <c r="M20" s="34">
        <f t="shared" si="10"/>
        <v>61.64</v>
      </c>
      <c r="N20" s="24" t="s">
        <v>29</v>
      </c>
      <c r="O20" s="19" t="s">
        <v>30</v>
      </c>
    </row>
    <row r="21" customFormat="1" ht="37.05" customHeight="1" spans="1:15">
      <c r="A21" s="13">
        <v>19</v>
      </c>
      <c r="B21" s="14" t="s">
        <v>73</v>
      </c>
      <c r="C21" s="15" t="s">
        <v>74</v>
      </c>
      <c r="D21" s="13" t="s">
        <v>75</v>
      </c>
      <c r="E21" s="16">
        <v>83</v>
      </c>
      <c r="F21" s="17">
        <f t="shared" si="0"/>
        <v>55.33</v>
      </c>
      <c r="G21" s="17">
        <f t="shared" si="6"/>
        <v>16.6</v>
      </c>
      <c r="H21" s="18">
        <v>67</v>
      </c>
      <c r="I21" s="17">
        <f t="shared" si="7"/>
        <v>26.8</v>
      </c>
      <c r="J21" s="17">
        <f t="shared" si="8"/>
        <v>43.4</v>
      </c>
      <c r="K21" s="18" t="s">
        <v>76</v>
      </c>
      <c r="L21" s="18">
        <f t="shared" si="9"/>
        <v>23.7</v>
      </c>
      <c r="M21" s="35">
        <f t="shared" si="10"/>
        <v>67.1</v>
      </c>
      <c r="N21" s="18" t="s">
        <v>43</v>
      </c>
      <c r="O21" s="13" t="s">
        <v>21</v>
      </c>
    </row>
    <row r="22" customFormat="1" ht="37.05" customHeight="1" spans="1:15">
      <c r="A22" s="19">
        <v>20</v>
      </c>
      <c r="B22" s="20" t="s">
        <v>77</v>
      </c>
      <c r="C22" s="21" t="s">
        <v>74</v>
      </c>
      <c r="D22" s="19" t="s">
        <v>75</v>
      </c>
      <c r="E22" s="22">
        <v>88.5</v>
      </c>
      <c r="F22" s="23">
        <f t="shared" si="0"/>
        <v>59</v>
      </c>
      <c r="G22" s="23">
        <f t="shared" si="6"/>
        <v>17.7</v>
      </c>
      <c r="H22" s="23">
        <v>64</v>
      </c>
      <c r="I22" s="23">
        <f t="shared" si="7"/>
        <v>25.6</v>
      </c>
      <c r="J22" s="23">
        <f t="shared" si="8"/>
        <v>43.3</v>
      </c>
      <c r="K22" s="24" t="s">
        <v>78</v>
      </c>
      <c r="L22" s="33"/>
      <c r="M22" s="34"/>
      <c r="N22" s="24"/>
      <c r="O22" s="21" t="s">
        <v>36</v>
      </c>
    </row>
    <row r="23" customFormat="1" ht="37.05" customHeight="1" spans="1:15">
      <c r="A23" s="19">
        <v>21</v>
      </c>
      <c r="B23" s="20" t="s">
        <v>79</v>
      </c>
      <c r="C23" s="21" t="s">
        <v>74</v>
      </c>
      <c r="D23" s="19" t="s">
        <v>75</v>
      </c>
      <c r="E23" s="22">
        <v>81</v>
      </c>
      <c r="F23" s="23">
        <f t="shared" si="0"/>
        <v>54</v>
      </c>
      <c r="G23" s="23">
        <f t="shared" si="6"/>
        <v>16.2</v>
      </c>
      <c r="H23" s="23">
        <v>67</v>
      </c>
      <c r="I23" s="23">
        <f t="shared" si="7"/>
        <v>26.8</v>
      </c>
      <c r="J23" s="23">
        <f t="shared" si="8"/>
        <v>43</v>
      </c>
      <c r="K23" s="24"/>
      <c r="L23" s="33"/>
      <c r="M23" s="34"/>
      <c r="N23" s="24"/>
      <c r="O23" s="21" t="s">
        <v>30</v>
      </c>
    </row>
    <row r="24" customFormat="1" ht="37.05" customHeight="1" spans="1:15">
      <c r="A24" s="25"/>
      <c r="B24" s="26"/>
      <c r="C24" s="27"/>
      <c r="D24" s="25"/>
      <c r="E24" s="28"/>
      <c r="F24" s="29"/>
      <c r="G24" s="29"/>
      <c r="H24" s="29"/>
      <c r="I24" s="29"/>
      <c r="J24" s="29"/>
      <c r="K24" s="36"/>
      <c r="L24" s="37"/>
      <c r="M24" s="38"/>
      <c r="N24" s="36"/>
      <c r="O24" s="27"/>
    </row>
    <row r="25" customFormat="1" ht="37.05" customHeight="1" spans="1:15">
      <c r="A25" s="25"/>
      <c r="B25" s="26"/>
      <c r="C25" s="27"/>
      <c r="D25" s="25"/>
      <c r="E25" s="28"/>
      <c r="F25" s="29"/>
      <c r="G25" s="29"/>
      <c r="H25" s="29"/>
      <c r="I25" s="29"/>
      <c r="J25" s="29"/>
      <c r="K25" s="36"/>
      <c r="L25" s="37"/>
      <c r="M25" s="38"/>
      <c r="N25" s="36"/>
      <c r="O25" s="27"/>
    </row>
    <row r="26" ht="35" customHeight="1" spans="1:13">
      <c r="A26" s="9" t="s">
        <v>1</v>
      </c>
      <c r="B26" s="10" t="s">
        <v>2</v>
      </c>
      <c r="C26" s="10" t="s">
        <v>3</v>
      </c>
      <c r="D26" s="10" t="s">
        <v>4</v>
      </c>
      <c r="E26" s="11" t="s">
        <v>5</v>
      </c>
      <c r="F26" s="30" t="s">
        <v>80</v>
      </c>
      <c r="G26" s="30" t="s">
        <v>81</v>
      </c>
      <c r="H26" s="30" t="s">
        <v>82</v>
      </c>
      <c r="I26" s="30" t="s">
        <v>83</v>
      </c>
      <c r="J26" s="30" t="s">
        <v>84</v>
      </c>
      <c r="K26" s="30" t="s">
        <v>85</v>
      </c>
      <c r="L26" s="30" t="s">
        <v>86</v>
      </c>
      <c r="M26" s="39"/>
    </row>
    <row r="27" ht="35" customHeight="1" spans="1:12">
      <c r="A27" s="13">
        <v>1</v>
      </c>
      <c r="B27" s="13" t="s">
        <v>87</v>
      </c>
      <c r="C27" s="15" t="s">
        <v>17</v>
      </c>
      <c r="D27" s="15" t="s">
        <v>88</v>
      </c>
      <c r="E27" s="16">
        <v>117.5</v>
      </c>
      <c r="F27" s="17">
        <f t="shared" ref="F27:F32" si="11">ROUND(E27/1.5,2)</f>
        <v>78.33</v>
      </c>
      <c r="G27" s="17">
        <f t="shared" ref="G27:G32" si="12">ROUND(F27*0.6,2)</f>
        <v>47</v>
      </c>
      <c r="H27" s="18" t="s">
        <v>89</v>
      </c>
      <c r="I27" s="31">
        <f t="shared" ref="I27:I32" si="13">ROUND(H27*0.4,2)</f>
        <v>33.52</v>
      </c>
      <c r="J27" s="32">
        <f t="shared" ref="J27:J32" si="14">G27+I27</f>
        <v>80.52</v>
      </c>
      <c r="K27" s="18" t="s">
        <v>43</v>
      </c>
      <c r="L27" s="17" t="s">
        <v>90</v>
      </c>
    </row>
    <row r="28" ht="35" customHeight="1" spans="1:12">
      <c r="A28" s="19">
        <v>2</v>
      </c>
      <c r="B28" s="19" t="s">
        <v>91</v>
      </c>
      <c r="C28" s="21" t="s">
        <v>17</v>
      </c>
      <c r="D28" s="21" t="s">
        <v>88</v>
      </c>
      <c r="E28" s="22">
        <v>115</v>
      </c>
      <c r="F28" s="23">
        <f t="shared" si="11"/>
        <v>76.67</v>
      </c>
      <c r="G28" s="23">
        <f t="shared" si="12"/>
        <v>46</v>
      </c>
      <c r="H28" s="24" t="s">
        <v>92</v>
      </c>
      <c r="I28" s="33">
        <f t="shared" si="13"/>
        <v>32.24</v>
      </c>
      <c r="J28" s="34">
        <f t="shared" si="14"/>
        <v>78.24</v>
      </c>
      <c r="K28" s="24" t="s">
        <v>25</v>
      </c>
      <c r="L28" s="23" t="s">
        <v>93</v>
      </c>
    </row>
    <row r="29" ht="35" customHeight="1" spans="1:12">
      <c r="A29" s="19">
        <v>3</v>
      </c>
      <c r="B29" s="19" t="s">
        <v>94</v>
      </c>
      <c r="C29" s="21" t="s">
        <v>17</v>
      </c>
      <c r="D29" s="21" t="s">
        <v>88</v>
      </c>
      <c r="E29" s="22">
        <v>105</v>
      </c>
      <c r="F29" s="23">
        <f t="shared" si="11"/>
        <v>70</v>
      </c>
      <c r="G29" s="23">
        <f t="shared" si="12"/>
        <v>42</v>
      </c>
      <c r="H29" s="24"/>
      <c r="I29" s="33"/>
      <c r="J29" s="34"/>
      <c r="K29" s="24"/>
      <c r="L29" s="40" t="s">
        <v>95</v>
      </c>
    </row>
    <row r="30" ht="35" customHeight="1" spans="1:12">
      <c r="A30" s="13">
        <v>4</v>
      </c>
      <c r="B30" s="13" t="s">
        <v>96</v>
      </c>
      <c r="C30" s="15" t="s">
        <v>17</v>
      </c>
      <c r="D30" s="15" t="s">
        <v>97</v>
      </c>
      <c r="E30" s="16">
        <v>98.5</v>
      </c>
      <c r="F30" s="17">
        <f t="shared" si="11"/>
        <v>65.67</v>
      </c>
      <c r="G30" s="17">
        <f t="shared" si="12"/>
        <v>39.4</v>
      </c>
      <c r="H30" s="18" t="s">
        <v>98</v>
      </c>
      <c r="I30" s="31">
        <f t="shared" si="13"/>
        <v>33.04</v>
      </c>
      <c r="J30" s="32">
        <f t="shared" si="14"/>
        <v>72.44</v>
      </c>
      <c r="K30" s="18" t="s">
        <v>43</v>
      </c>
      <c r="L30" s="17" t="s">
        <v>90</v>
      </c>
    </row>
    <row r="31" ht="35" customHeight="1" spans="1:12">
      <c r="A31" s="19">
        <v>5</v>
      </c>
      <c r="B31" s="19" t="s">
        <v>99</v>
      </c>
      <c r="C31" s="21" t="s">
        <v>17</v>
      </c>
      <c r="D31" s="21" t="s">
        <v>97</v>
      </c>
      <c r="E31" s="22">
        <v>103</v>
      </c>
      <c r="F31" s="23">
        <f t="shared" si="11"/>
        <v>68.67</v>
      </c>
      <c r="G31" s="23">
        <f t="shared" si="12"/>
        <v>41.2</v>
      </c>
      <c r="H31" s="24" t="s">
        <v>24</v>
      </c>
      <c r="I31" s="33">
        <f t="shared" si="13"/>
        <v>31.12</v>
      </c>
      <c r="J31" s="34">
        <f t="shared" si="14"/>
        <v>72.32</v>
      </c>
      <c r="K31" s="24" t="s">
        <v>25</v>
      </c>
      <c r="L31" s="23" t="s">
        <v>93</v>
      </c>
    </row>
    <row r="32" ht="35" customHeight="1" spans="1:12">
      <c r="A32" s="19">
        <v>6</v>
      </c>
      <c r="B32" s="19" t="s">
        <v>100</v>
      </c>
      <c r="C32" s="21" t="s">
        <v>17</v>
      </c>
      <c r="D32" s="21" t="s">
        <v>97</v>
      </c>
      <c r="E32" s="22">
        <v>100</v>
      </c>
      <c r="F32" s="23">
        <f t="shared" si="11"/>
        <v>66.67</v>
      </c>
      <c r="G32" s="23">
        <f t="shared" si="12"/>
        <v>40</v>
      </c>
      <c r="H32" s="24" t="s">
        <v>101</v>
      </c>
      <c r="I32" s="33">
        <f t="shared" si="13"/>
        <v>31.68</v>
      </c>
      <c r="J32" s="34">
        <f t="shared" si="14"/>
        <v>71.68</v>
      </c>
      <c r="K32" s="24" t="s">
        <v>29</v>
      </c>
      <c r="L32" s="23" t="s">
        <v>93</v>
      </c>
    </row>
    <row r="33" ht="35" customHeight="1" spans="1:12">
      <c r="A33" s="13">
        <v>7</v>
      </c>
      <c r="B33" s="13" t="s">
        <v>102</v>
      </c>
      <c r="C33" s="15" t="s">
        <v>74</v>
      </c>
      <c r="D33" s="15" t="s">
        <v>103</v>
      </c>
      <c r="E33" s="16">
        <v>106.5</v>
      </c>
      <c r="F33" s="17">
        <f t="shared" ref="F33:F38" si="15">ROUND(E33/1.5,2)</f>
        <v>71</v>
      </c>
      <c r="G33" s="17">
        <f t="shared" ref="G33:G38" si="16">ROUND(F33*0.6,2)</f>
        <v>42.6</v>
      </c>
      <c r="H33" s="18" t="s">
        <v>104</v>
      </c>
      <c r="I33" s="31">
        <f t="shared" ref="I33:I38" si="17">ROUND(H33*0.4,2)</f>
        <v>34</v>
      </c>
      <c r="J33" s="32">
        <f t="shared" ref="J33:J38" si="18">G33+I33</f>
        <v>76.6</v>
      </c>
      <c r="K33" s="18" t="s">
        <v>43</v>
      </c>
      <c r="L33" s="17" t="s">
        <v>90</v>
      </c>
    </row>
    <row r="34" ht="35" customHeight="1" spans="1:12">
      <c r="A34" s="19">
        <v>8</v>
      </c>
      <c r="B34" s="19" t="s">
        <v>105</v>
      </c>
      <c r="C34" s="21" t="s">
        <v>74</v>
      </c>
      <c r="D34" s="21" t="s">
        <v>103</v>
      </c>
      <c r="E34" s="22">
        <v>106</v>
      </c>
      <c r="F34" s="23">
        <f t="shared" si="15"/>
        <v>70.67</v>
      </c>
      <c r="G34" s="23">
        <f t="shared" si="16"/>
        <v>42.4</v>
      </c>
      <c r="H34" s="24" t="s">
        <v>106</v>
      </c>
      <c r="I34" s="33">
        <f t="shared" si="17"/>
        <v>32.64</v>
      </c>
      <c r="J34" s="34">
        <f t="shared" si="18"/>
        <v>75.04</v>
      </c>
      <c r="K34" s="24" t="s">
        <v>25</v>
      </c>
      <c r="L34" s="23" t="s">
        <v>93</v>
      </c>
    </row>
    <row r="35" ht="35" customHeight="1" spans="1:12">
      <c r="A35" s="19">
        <v>9</v>
      </c>
      <c r="B35" s="19" t="s">
        <v>107</v>
      </c>
      <c r="C35" s="21" t="s">
        <v>74</v>
      </c>
      <c r="D35" s="21" t="s">
        <v>103</v>
      </c>
      <c r="E35" s="22">
        <v>106</v>
      </c>
      <c r="F35" s="23">
        <f t="shared" si="15"/>
        <v>70.67</v>
      </c>
      <c r="G35" s="23">
        <f t="shared" si="16"/>
        <v>42.4</v>
      </c>
      <c r="H35" s="24"/>
      <c r="I35" s="33"/>
      <c r="J35" s="34"/>
      <c r="K35" s="24"/>
      <c r="L35" s="40" t="s">
        <v>95</v>
      </c>
    </row>
    <row r="36" ht="35" customHeight="1" spans="1:12">
      <c r="A36" s="13">
        <v>10</v>
      </c>
      <c r="B36" s="13" t="s">
        <v>108</v>
      </c>
      <c r="C36" s="15" t="s">
        <v>109</v>
      </c>
      <c r="D36" s="13" t="s">
        <v>110</v>
      </c>
      <c r="E36" s="16">
        <v>102</v>
      </c>
      <c r="F36" s="17">
        <f t="shared" si="15"/>
        <v>68</v>
      </c>
      <c r="G36" s="17">
        <f t="shared" si="16"/>
        <v>40.8</v>
      </c>
      <c r="H36" s="17" t="s">
        <v>111</v>
      </c>
      <c r="I36" s="17">
        <f t="shared" si="17"/>
        <v>32.72</v>
      </c>
      <c r="J36" s="41">
        <f t="shared" si="18"/>
        <v>73.52</v>
      </c>
      <c r="K36" s="17" t="s">
        <v>43</v>
      </c>
      <c r="L36" s="17" t="s">
        <v>90</v>
      </c>
    </row>
    <row r="37" ht="35" customHeight="1" spans="1:12">
      <c r="A37" s="19">
        <v>11</v>
      </c>
      <c r="B37" s="19" t="s">
        <v>112</v>
      </c>
      <c r="C37" s="21" t="s">
        <v>109</v>
      </c>
      <c r="D37" s="21" t="s">
        <v>110</v>
      </c>
      <c r="E37" s="22">
        <v>101.5</v>
      </c>
      <c r="F37" s="23">
        <f t="shared" si="15"/>
        <v>67.67</v>
      </c>
      <c r="G37" s="23">
        <f t="shared" si="16"/>
        <v>40.6</v>
      </c>
      <c r="H37" s="24" t="s">
        <v>113</v>
      </c>
      <c r="I37" s="33">
        <f t="shared" si="17"/>
        <v>30.96</v>
      </c>
      <c r="J37" s="34">
        <f t="shared" si="18"/>
        <v>71.56</v>
      </c>
      <c r="K37" s="24" t="s">
        <v>25</v>
      </c>
      <c r="L37" s="23" t="s">
        <v>93</v>
      </c>
    </row>
    <row r="38" ht="35" customHeight="1" spans="1:12">
      <c r="A38" s="19">
        <v>12</v>
      </c>
      <c r="B38" s="19" t="s">
        <v>114</v>
      </c>
      <c r="C38" s="21" t="s">
        <v>109</v>
      </c>
      <c r="D38" s="21" t="s">
        <v>110</v>
      </c>
      <c r="E38" s="22">
        <v>98.5</v>
      </c>
      <c r="F38" s="23">
        <f t="shared" si="15"/>
        <v>65.67</v>
      </c>
      <c r="G38" s="23">
        <f t="shared" si="16"/>
        <v>39.4</v>
      </c>
      <c r="H38" s="24" t="s">
        <v>32</v>
      </c>
      <c r="I38" s="33">
        <f t="shared" si="17"/>
        <v>30.64</v>
      </c>
      <c r="J38" s="34">
        <f t="shared" si="18"/>
        <v>70.04</v>
      </c>
      <c r="K38" s="24" t="s">
        <v>29</v>
      </c>
      <c r="L38" s="23" t="s">
        <v>93</v>
      </c>
    </row>
  </sheetData>
  <sortState ref="A3:O11">
    <sortCondition ref="M3" descending="1"/>
  </sortState>
  <mergeCells count="1">
    <mergeCell ref="A1:O1"/>
  </mergeCells>
  <printOptions gridLines="1"/>
  <pageMargins left="0.554861111111111" right="0.554861111111111" top="0.60625" bottom="0.60625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表格样式3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啊</cp:lastModifiedBy>
  <dcterms:created xsi:type="dcterms:W3CDTF">2020-01-02T03:00:00Z</dcterms:created>
  <cp:lastPrinted>2020-10-09T07:59:00Z</cp:lastPrinted>
  <dcterms:modified xsi:type="dcterms:W3CDTF">2020-11-30T08:43:15Z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2052-11.8.6.8811</vt:lpwstr>
  </property>
</Properties>
</file>