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90" yWindow="255" windowWidth="17175" windowHeight="11820" activeTab="5"/>
  </bookViews>
  <sheets>
    <sheet name="02" sheetId="1" r:id="rId1"/>
    <sheet name="03" sheetId="3" r:id="rId2"/>
    <sheet name="04" sheetId="4" r:id="rId3"/>
    <sheet name="05" sheetId="5" r:id="rId4"/>
    <sheet name="06" sheetId="6" r:id="rId5"/>
    <sheet name="07" sheetId="7" r:id="rId6"/>
    <sheet name="08" sheetId="8" r:id="rId7"/>
  </sheets>
  <calcPr calcId="145621"/>
</workbook>
</file>

<file path=xl/calcChain.xml><?xml version="1.0" encoding="utf-8"?>
<calcChain xmlns="http://schemas.openxmlformats.org/spreadsheetml/2006/main">
  <c r="L5" i="8" l="1"/>
  <c r="L3" i="8"/>
  <c r="L4" i="8"/>
  <c r="L4" i="7"/>
  <c r="L5" i="7"/>
  <c r="L3" i="7"/>
  <c r="L3" i="6"/>
  <c r="L4" i="6"/>
  <c r="L5" i="6"/>
  <c r="L5" i="5"/>
  <c r="L4" i="5"/>
  <c r="L3" i="5"/>
  <c r="L4" i="4"/>
  <c r="L3" i="4"/>
  <c r="L5" i="3"/>
  <c r="L4" i="3"/>
  <c r="L3" i="3"/>
  <c r="L4" i="1"/>
  <c r="L5" i="1"/>
  <c r="L3" i="1"/>
  <c r="I5" i="8" l="1"/>
  <c r="I3" i="8"/>
  <c r="I4" i="8"/>
  <c r="G5" i="8"/>
  <c r="G3" i="8"/>
  <c r="G4" i="8"/>
  <c r="I6" i="7"/>
  <c r="I5" i="7"/>
  <c r="I3" i="7"/>
  <c r="I4" i="7"/>
  <c r="G6" i="7"/>
  <c r="J6" i="7" s="1"/>
  <c r="G5" i="7"/>
  <c r="G3" i="7"/>
  <c r="G4" i="7"/>
  <c r="I3" i="6"/>
  <c r="I5" i="6"/>
  <c r="I4" i="6"/>
  <c r="G3" i="6"/>
  <c r="J3" i="6" s="1"/>
  <c r="M3" i="6" s="1"/>
  <c r="G5" i="6"/>
  <c r="J5" i="6" s="1"/>
  <c r="M5" i="6" s="1"/>
  <c r="G4" i="6"/>
  <c r="J4" i="6" s="1"/>
  <c r="M4" i="6" s="1"/>
  <c r="I4" i="5"/>
  <c r="I3" i="5"/>
  <c r="I5" i="5"/>
  <c r="G4" i="5"/>
  <c r="G3" i="5"/>
  <c r="G5" i="5"/>
  <c r="I5" i="4"/>
  <c r="I3" i="4"/>
  <c r="I4" i="4"/>
  <c r="G5" i="4"/>
  <c r="G3" i="4"/>
  <c r="G4" i="4"/>
  <c r="I4" i="3"/>
  <c r="I5" i="3"/>
  <c r="I3" i="3"/>
  <c r="G4" i="3"/>
  <c r="G5" i="3"/>
  <c r="G3" i="3"/>
  <c r="F3" i="1"/>
  <c r="G3" i="1"/>
  <c r="J3" i="1" s="1"/>
  <c r="M3" i="1" s="1"/>
  <c r="I3" i="1"/>
  <c r="I5" i="1"/>
  <c r="I4" i="1"/>
  <c r="G5" i="1"/>
  <c r="G4" i="1"/>
  <c r="F5" i="8"/>
  <c r="F3" i="8"/>
  <c r="F4" i="8"/>
  <c r="F6" i="7"/>
  <c r="F5" i="7"/>
  <c r="F3" i="7"/>
  <c r="F4" i="7"/>
  <c r="F3" i="6"/>
  <c r="F5" i="6"/>
  <c r="F4" i="6"/>
  <c r="F4" i="5"/>
  <c r="F3" i="5"/>
  <c r="F5" i="5"/>
  <c r="F5" i="4"/>
  <c r="F3" i="4"/>
  <c r="F4" i="4"/>
  <c r="F4" i="3"/>
  <c r="F5" i="3"/>
  <c r="F3" i="3"/>
  <c r="F5" i="1"/>
  <c r="F4" i="1"/>
  <c r="J3" i="8" l="1"/>
  <c r="M3" i="8" s="1"/>
  <c r="J5" i="8"/>
  <c r="M5" i="8" s="1"/>
  <c r="J4" i="4"/>
  <c r="M4" i="4" s="1"/>
  <c r="J4" i="5"/>
  <c r="M4" i="5" s="1"/>
  <c r="J4" i="8"/>
  <c r="M4" i="8" s="1"/>
  <c r="J4" i="7"/>
  <c r="M4" i="7" s="1"/>
  <c r="J3" i="7"/>
  <c r="M3" i="7" s="1"/>
  <c r="J5" i="7"/>
  <c r="M5" i="7" s="1"/>
  <c r="J3" i="5"/>
  <c r="M3" i="5" s="1"/>
  <c r="J3" i="4"/>
  <c r="M3" i="4" s="1"/>
  <c r="J5" i="4"/>
  <c r="J3" i="3"/>
  <c r="M3" i="3" s="1"/>
  <c r="J5" i="5"/>
  <c r="M5" i="5" s="1"/>
  <c r="J4" i="3"/>
  <c r="M4" i="3" s="1"/>
  <c r="J5" i="3"/>
  <c r="M5" i="3" s="1"/>
  <c r="J4" i="1"/>
  <c r="M4" i="1" s="1"/>
  <c r="J5" i="1"/>
  <c r="M5" i="1" s="1"/>
</calcChain>
</file>

<file path=xl/sharedStrings.xml><?xml version="1.0" encoding="utf-8"?>
<sst xmlns="http://schemas.openxmlformats.org/spreadsheetml/2006/main" count="207" uniqueCount="78">
  <si>
    <t>姓名</t>
  </si>
  <si>
    <t>准考证号</t>
  </si>
  <si>
    <t>报考单位及代码</t>
  </si>
  <si>
    <t>报考岗位及代码</t>
  </si>
  <si>
    <t>周敏</t>
  </si>
  <si>
    <t>专业测试成绩</t>
    <phoneticPr fontId="3" type="noConversion"/>
  </si>
  <si>
    <t>02专业技术岗</t>
  </si>
  <si>
    <t>曾诗语</t>
  </si>
  <si>
    <t>20101950721</t>
  </si>
  <si>
    <t>丁小月</t>
  </si>
  <si>
    <t>20101943414</t>
  </si>
  <si>
    <t>赵俭军</t>
  </si>
  <si>
    <t>2020032贵阳市不动产登记中心</t>
  </si>
  <si>
    <t>笔试成绩</t>
    <phoneticPr fontId="3" type="noConversion"/>
  </si>
  <si>
    <t>笔试成绩
（百分制）</t>
    <phoneticPr fontId="3" type="noConversion"/>
  </si>
  <si>
    <t>笔试成绩30%</t>
    <phoneticPr fontId="3" type="noConversion"/>
  </si>
  <si>
    <r>
      <t>专业测试成绩4</t>
    </r>
    <r>
      <rPr>
        <b/>
        <sz val="11"/>
        <color theme="1"/>
        <rFont val="宋体"/>
        <family val="3"/>
        <charset val="134"/>
        <scheme val="minor"/>
      </rPr>
      <t>0%</t>
    </r>
    <phoneticPr fontId="3" type="noConversion"/>
  </si>
  <si>
    <t>笔试、专业测试成绩</t>
    <phoneticPr fontId="3" type="noConversion"/>
  </si>
  <si>
    <t>03专业技术岗</t>
  </si>
  <si>
    <t>曹克华</t>
  </si>
  <si>
    <t>20101951910</t>
  </si>
  <si>
    <t>文斐</t>
  </si>
  <si>
    <t>20101941605</t>
  </si>
  <si>
    <t>王江飞</t>
  </si>
  <si>
    <t>曹丹</t>
  </si>
  <si>
    <t>20101952716</t>
  </si>
  <si>
    <t>04专业技术岗</t>
  </si>
  <si>
    <t>刘林</t>
  </si>
  <si>
    <t>20101943115</t>
  </si>
  <si>
    <t>熊必梅</t>
  </si>
  <si>
    <t>20101941916</t>
  </si>
  <si>
    <t>05专业技术岗</t>
  </si>
  <si>
    <t>杨妮妮</t>
  </si>
  <si>
    <t>20101951914</t>
  </si>
  <si>
    <t>张书益</t>
  </si>
  <si>
    <t>20101940606</t>
  </si>
  <si>
    <t>李露燕</t>
  </si>
  <si>
    <t>20101795501</t>
  </si>
  <si>
    <t>高国庆</t>
  </si>
  <si>
    <t>20101796416</t>
  </si>
  <si>
    <t>06专业技术岗</t>
  </si>
  <si>
    <t>张丽萍</t>
  </si>
  <si>
    <t>20101941506</t>
  </si>
  <si>
    <t>20101941806</t>
  </si>
  <si>
    <t>周鑫</t>
  </si>
  <si>
    <t>20101954820</t>
  </si>
  <si>
    <t>07专业技术岗</t>
  </si>
  <si>
    <t>王倩</t>
  </si>
  <si>
    <t>20101952907</t>
  </si>
  <si>
    <t>杨军</t>
  </si>
  <si>
    <t>20101941921</t>
  </si>
  <si>
    <t>胡昌辉</t>
  </si>
  <si>
    <t>20101954310</t>
  </si>
  <si>
    <t>姜流水</t>
  </si>
  <si>
    <t>20101952313</t>
  </si>
  <si>
    <t>08专业技术岗</t>
  </si>
  <si>
    <t>张端</t>
  </si>
  <si>
    <t>20101953908</t>
  </si>
  <si>
    <t>罗文锦</t>
  </si>
  <si>
    <t>20101940524</t>
  </si>
  <si>
    <r>
      <t>02</t>
    </r>
    <r>
      <rPr>
        <sz val="11"/>
        <rFont val="宋体"/>
        <family val="3"/>
        <charset val="134"/>
      </rPr>
      <t>专业技术岗</t>
    </r>
    <phoneticPr fontId="8" type="noConversion"/>
  </si>
  <si>
    <r>
      <t>03</t>
    </r>
    <r>
      <rPr>
        <sz val="11"/>
        <rFont val="宋体"/>
        <family val="3"/>
        <charset val="134"/>
      </rPr>
      <t>专业技术岗</t>
    </r>
    <phoneticPr fontId="10" type="noConversion"/>
  </si>
  <si>
    <t>面试成绩</t>
    <phoneticPr fontId="3" type="noConversion"/>
  </si>
  <si>
    <t>面试成绩30%</t>
    <phoneticPr fontId="3" type="noConversion"/>
  </si>
  <si>
    <t>笔试、专业测试、面试成绩</t>
    <phoneticPr fontId="3" type="noConversion"/>
  </si>
  <si>
    <t>综合排名</t>
    <phoneticPr fontId="3" type="noConversion"/>
  </si>
  <si>
    <t>是否进入体检</t>
    <phoneticPr fontId="3" type="noConversion"/>
  </si>
  <si>
    <t>是</t>
    <phoneticPr fontId="3" type="noConversion"/>
  </si>
  <si>
    <t>是</t>
    <phoneticPr fontId="7" type="noConversion"/>
  </si>
  <si>
    <t>缺考</t>
    <phoneticPr fontId="7" type="noConversion"/>
  </si>
  <si>
    <t>2020年贵阳市不动产登记中心公开招聘面试成绩及进入体检环节人员名单（02岗位）</t>
    <phoneticPr fontId="3" type="noConversion"/>
  </si>
  <si>
    <t>2020年贵阳市不动产登记中心公开招聘面试成绩及进入体检环节人员名单（03岗位）</t>
    <phoneticPr fontId="3" type="noConversion"/>
  </si>
  <si>
    <t>2020年贵阳市不动产登记中心公开招聘面试成绩及进入体检环节人员名单（04岗位）</t>
    <phoneticPr fontId="7" type="noConversion"/>
  </si>
  <si>
    <t>2020年贵阳市不动产登记中心公开招聘面试成绩及进入体检环节人员名单（05岗位）</t>
    <phoneticPr fontId="7" type="noConversion"/>
  </si>
  <si>
    <t>2020年贵阳市不动产登记中心公开招聘面试成绩及进入体检环节人员名单（06岗位）</t>
    <phoneticPr fontId="7" type="noConversion"/>
  </si>
  <si>
    <t>2020年贵阳市不动产登记中心公开招聘面试成绩及进入体检环节人员名单（07岗位）</t>
    <phoneticPr fontId="7" type="noConversion"/>
  </si>
  <si>
    <t>2020年贵阳市不动产登记中心公开招聘面试成绩及进入体检环节人员名单（08岗位）</t>
    <phoneticPr fontId="3" type="noConversion"/>
  </si>
  <si>
    <t>缺考</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</si>
</sst>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Red]\(0\)"/>
  </numFmts>
  <fonts count="13">
    <font>
      <sz val="11"/>
      <color theme="1"/>
      <name val="宋体"/>
      <charset val="134"/>
      <scheme val="minor"/>
    </font>
    <font>
      <b/>
      <sz val="11"/>
      <color theme="1"/>
      <name val="宋体"/>
      <family val="3"/>
      <charset val="134"/>
      <scheme val="minor"/>
    </font>
    <font>
      <sz val="11"/>
      <name val="宋体"/>
      <family val="3"/>
      <charset val="134"/>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sz val="11"/>
      <name val="宋体"/>
      <family val="3"/>
      <charset val="134"/>
      <scheme val="minor"/>
    </font>
    <font>
      <sz val="9"/>
      <name val="宋体"/>
      <family val="3"/>
      <charset val="134"/>
      <scheme val="minor"/>
    </font>
    <font>
      <sz val="9"/>
      <name val="宋体"/>
      <family val="3"/>
      <charset val="134"/>
    </font>
    <font>
      <sz val="10"/>
      <name val="宋体"/>
      <family val="3"/>
      <charset val="134"/>
    </font>
    <font>
      <sz val="9"/>
      <name val="宋体"/>
      <family val="3"/>
      <charset val="134"/>
    </font>
    <font>
      <sz val="20"/>
      <color theme="1"/>
      <name val="方正小标宋简体"/>
      <family val="4"/>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alignment vertical="center"/>
    </xf>
  </cellStyleXfs>
  <cellXfs count="34">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177" fontId="2" fillId="0" borderId="2" xfId="0" applyNumberFormat="1" applyFont="1" applyFill="1" applyBorder="1" applyAlignment="1">
      <alignment horizontal="center" vertical="center" wrapText="1"/>
    </xf>
    <xf numFmtId="177" fontId="0" fillId="0" borderId="2" xfId="0" applyNumberFormat="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0" fontId="0" fillId="0" borderId="0" xfId="0"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0" fillId="0" borderId="2"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G16" sqref="G16"/>
    </sheetView>
  </sheetViews>
  <sheetFormatPr defaultColWidth="9" defaultRowHeight="13.5"/>
  <cols>
    <col min="1" max="1" width="7.125" style="26" bestFit="1" customWidth="1"/>
    <col min="2" max="2" width="12.75" style="26" bestFit="1" customWidth="1"/>
    <col min="3" max="3" width="11.625" style="26" customWidth="1"/>
    <col min="4" max="4" width="9.5" style="26" customWidth="1"/>
    <col min="5" max="5" width="9.375" style="26" customWidth="1"/>
    <col min="6" max="6" width="10.875" style="26" customWidth="1"/>
    <col min="7" max="7" width="10.25" style="26" customWidth="1"/>
    <col min="8" max="8" width="9.75" style="26" customWidth="1"/>
    <col min="9" max="9" width="9.125" style="26" customWidth="1"/>
    <col min="10" max="13" width="9.375" style="26" customWidth="1"/>
    <col min="14" max="14" width="5.125" style="26" customWidth="1"/>
    <col min="15" max="15" width="5" style="26" customWidth="1"/>
  </cols>
  <sheetData>
    <row r="1" spans="1:15" ht="42" customHeight="1">
      <c r="A1" s="32" t="s">
        <v>70</v>
      </c>
      <c r="B1" s="32"/>
      <c r="C1" s="32"/>
      <c r="D1" s="32"/>
      <c r="E1" s="32"/>
      <c r="F1" s="32"/>
      <c r="G1" s="32"/>
      <c r="H1" s="32"/>
      <c r="I1" s="32"/>
      <c r="J1" s="32"/>
      <c r="K1" s="32"/>
      <c r="L1" s="32"/>
      <c r="M1" s="32"/>
      <c r="N1" s="32"/>
      <c r="O1" s="32"/>
    </row>
    <row r="2" spans="1:15" s="2" customFormat="1" ht="51" customHeight="1">
      <c r="A2" s="3" t="s">
        <v>0</v>
      </c>
      <c r="B2" s="3" t="s">
        <v>1</v>
      </c>
      <c r="C2" s="3" t="s">
        <v>2</v>
      </c>
      <c r="D2" s="3" t="s">
        <v>3</v>
      </c>
      <c r="E2" s="3" t="s">
        <v>13</v>
      </c>
      <c r="F2" s="3" t="s">
        <v>14</v>
      </c>
      <c r="G2" s="3" t="s">
        <v>15</v>
      </c>
      <c r="H2" s="1" t="s">
        <v>5</v>
      </c>
      <c r="I2" s="3" t="s">
        <v>16</v>
      </c>
      <c r="J2" s="3" t="s">
        <v>17</v>
      </c>
      <c r="K2" s="4" t="s">
        <v>62</v>
      </c>
      <c r="L2" s="4" t="s">
        <v>63</v>
      </c>
      <c r="M2" s="4" t="s">
        <v>64</v>
      </c>
      <c r="N2" s="4" t="s">
        <v>65</v>
      </c>
      <c r="O2" s="3" t="s">
        <v>66</v>
      </c>
    </row>
    <row r="3" spans="1:15" ht="66" customHeight="1">
      <c r="A3" s="9" t="s">
        <v>7</v>
      </c>
      <c r="B3" s="9" t="s">
        <v>8</v>
      </c>
      <c r="C3" s="18" t="s">
        <v>12</v>
      </c>
      <c r="D3" s="18" t="s">
        <v>6</v>
      </c>
      <c r="E3" s="9">
        <v>93.5</v>
      </c>
      <c r="F3" s="20">
        <f t="shared" ref="F3:F5" si="0">E3/1.5</f>
        <v>62.333333333333336</v>
      </c>
      <c r="G3" s="21">
        <f t="shared" ref="G3:G5" si="1">E3/1.5*0.3</f>
        <v>18.7</v>
      </c>
      <c r="H3" s="22">
        <v>71</v>
      </c>
      <c r="I3" s="23">
        <f t="shared" ref="I3:I5" si="2">H3*0.4</f>
        <v>28.400000000000002</v>
      </c>
      <c r="J3" s="23">
        <f t="shared" ref="J3:J5" si="3">G3+I3</f>
        <v>47.1</v>
      </c>
      <c r="K3" s="24">
        <v>84.8</v>
      </c>
      <c r="L3" s="24">
        <f>K3*0.3</f>
        <v>25.439999999999998</v>
      </c>
      <c r="M3" s="24">
        <f>J3+L3</f>
        <v>72.539999999999992</v>
      </c>
      <c r="N3" s="24">
        <v>1</v>
      </c>
      <c r="O3" s="19" t="s">
        <v>67</v>
      </c>
    </row>
    <row r="4" spans="1:15" ht="66" customHeight="1">
      <c r="A4" s="9" t="s">
        <v>11</v>
      </c>
      <c r="B4" s="9">
        <v>20101953609</v>
      </c>
      <c r="C4" s="18" t="s">
        <v>12</v>
      </c>
      <c r="D4" s="18" t="s">
        <v>60</v>
      </c>
      <c r="E4" s="9">
        <v>87.5</v>
      </c>
      <c r="F4" s="20">
        <f t="shared" si="0"/>
        <v>58.333333333333336</v>
      </c>
      <c r="G4" s="21">
        <f t="shared" si="1"/>
        <v>17.5</v>
      </c>
      <c r="H4" s="25">
        <v>68</v>
      </c>
      <c r="I4" s="23">
        <f t="shared" si="2"/>
        <v>27.200000000000003</v>
      </c>
      <c r="J4" s="23">
        <f t="shared" si="3"/>
        <v>44.7</v>
      </c>
      <c r="K4" s="13">
        <v>79.2</v>
      </c>
      <c r="L4" s="24">
        <f t="shared" ref="L4:L5" si="4">K4*0.3</f>
        <v>23.76</v>
      </c>
      <c r="M4" s="24">
        <f>J4+L4</f>
        <v>68.460000000000008</v>
      </c>
      <c r="N4" s="13">
        <v>2</v>
      </c>
      <c r="O4" s="19"/>
    </row>
    <row r="5" spans="1:15" ht="66" customHeight="1">
      <c r="A5" s="9" t="s">
        <v>9</v>
      </c>
      <c r="B5" s="9" t="s">
        <v>10</v>
      </c>
      <c r="C5" s="18" t="s">
        <v>12</v>
      </c>
      <c r="D5" s="18" t="s">
        <v>6</v>
      </c>
      <c r="E5" s="9">
        <v>93</v>
      </c>
      <c r="F5" s="20">
        <f t="shared" si="0"/>
        <v>62</v>
      </c>
      <c r="G5" s="21">
        <f t="shared" si="1"/>
        <v>18.599999999999998</v>
      </c>
      <c r="H5" s="22">
        <v>62</v>
      </c>
      <c r="I5" s="23">
        <f t="shared" si="2"/>
        <v>24.8</v>
      </c>
      <c r="J5" s="23">
        <f t="shared" si="3"/>
        <v>43.4</v>
      </c>
      <c r="K5" s="24">
        <v>74</v>
      </c>
      <c r="L5" s="24">
        <f t="shared" si="4"/>
        <v>22.2</v>
      </c>
      <c r="M5" s="24">
        <f>J5+L5</f>
        <v>65.599999999999994</v>
      </c>
      <c r="N5" s="24">
        <v>3</v>
      </c>
      <c r="O5" s="19"/>
    </row>
  </sheetData>
  <sortState ref="A2:L9">
    <sortCondition descending="1" ref="J2"/>
  </sortState>
  <mergeCells count="1">
    <mergeCell ref="A1:O1"/>
  </mergeCells>
  <phoneticPr fontId="3"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D20" sqref="D20"/>
    </sheetView>
  </sheetViews>
  <sheetFormatPr defaultColWidth="9" defaultRowHeight="13.5"/>
  <cols>
    <col min="1" max="1" width="6.375" bestFit="1" customWidth="1"/>
    <col min="2" max="2" width="12.75" bestFit="1" customWidth="1"/>
    <col min="3" max="3" width="13" customWidth="1"/>
    <col min="4" max="4" width="10.125" customWidth="1"/>
    <col min="5" max="5" width="8.875" customWidth="1"/>
    <col min="6" max="7" width="9.5" customWidth="1"/>
    <col min="8" max="8" width="9.125" customWidth="1"/>
    <col min="9" max="10" width="10" customWidth="1"/>
    <col min="11" max="11" width="7.125" customWidth="1"/>
    <col min="12" max="12" width="10.75" customWidth="1"/>
    <col min="14" max="14" width="6" customWidth="1"/>
    <col min="15" max="15" width="5" customWidth="1"/>
  </cols>
  <sheetData>
    <row r="1" spans="1:15" ht="42" customHeight="1">
      <c r="A1" s="33" t="s">
        <v>71</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ht="66" customHeight="1">
      <c r="A3" s="8" t="s">
        <v>23</v>
      </c>
      <c r="B3" s="9">
        <v>20101941415</v>
      </c>
      <c r="C3" s="18" t="s">
        <v>12</v>
      </c>
      <c r="D3" s="18" t="s">
        <v>61</v>
      </c>
      <c r="E3" s="9">
        <v>91.5</v>
      </c>
      <c r="F3" s="11">
        <f>E3/1.5</f>
        <v>61</v>
      </c>
      <c r="G3" s="16">
        <f>E3/1.5*0.3</f>
        <v>18.3</v>
      </c>
      <c r="H3" s="15">
        <v>78</v>
      </c>
      <c r="I3" s="10">
        <f>H3*0.4</f>
        <v>31.200000000000003</v>
      </c>
      <c r="J3" s="17">
        <f>G3+I3</f>
        <v>49.5</v>
      </c>
      <c r="K3" s="5">
        <v>71</v>
      </c>
      <c r="L3" s="5">
        <f>K3*0.3</f>
        <v>21.3</v>
      </c>
      <c r="M3" s="5">
        <f>J3+L3</f>
        <v>70.8</v>
      </c>
      <c r="N3" s="5">
        <v>1</v>
      </c>
      <c r="O3" s="19" t="s">
        <v>67</v>
      </c>
    </row>
    <row r="4" spans="1:15" ht="66" customHeight="1">
      <c r="A4" s="8" t="s">
        <v>19</v>
      </c>
      <c r="B4" s="9" t="s">
        <v>20</v>
      </c>
      <c r="C4" s="18" t="s">
        <v>12</v>
      </c>
      <c r="D4" s="18" t="s">
        <v>18</v>
      </c>
      <c r="E4" s="9">
        <v>101.5</v>
      </c>
      <c r="F4" s="11">
        <f>E4/1.5</f>
        <v>67.666666666666671</v>
      </c>
      <c r="G4" s="16">
        <f>E4/1.5*0.3</f>
        <v>20.3</v>
      </c>
      <c r="H4" s="14">
        <v>63</v>
      </c>
      <c r="I4" s="10">
        <f>H4*0.4</f>
        <v>25.200000000000003</v>
      </c>
      <c r="J4" s="17">
        <f>G4+I4</f>
        <v>45.5</v>
      </c>
      <c r="K4" s="5">
        <v>82</v>
      </c>
      <c r="L4" s="5">
        <f>K4*0.3</f>
        <v>24.599999999999998</v>
      </c>
      <c r="M4" s="5">
        <f>J4+L4</f>
        <v>70.099999999999994</v>
      </c>
      <c r="N4" s="5">
        <v>2</v>
      </c>
      <c r="O4" s="19"/>
    </row>
    <row r="5" spans="1:15" ht="66" customHeight="1">
      <c r="A5" s="8" t="s">
        <v>21</v>
      </c>
      <c r="B5" s="9" t="s">
        <v>22</v>
      </c>
      <c r="C5" s="18" t="s">
        <v>12</v>
      </c>
      <c r="D5" s="18" t="s">
        <v>18</v>
      </c>
      <c r="E5" s="9">
        <v>100.5</v>
      </c>
      <c r="F5" s="11">
        <f>E5/1.5</f>
        <v>67</v>
      </c>
      <c r="G5" s="16">
        <f>E5/1.5*0.3</f>
        <v>20.099999999999998</v>
      </c>
      <c r="H5" s="14">
        <v>64</v>
      </c>
      <c r="I5" s="10">
        <f>H5*0.4</f>
        <v>25.6</v>
      </c>
      <c r="J5" s="17">
        <f>G5+I5</f>
        <v>45.7</v>
      </c>
      <c r="K5" s="5">
        <v>79.599999999999994</v>
      </c>
      <c r="L5" s="5">
        <f>K5*0.3</f>
        <v>23.88</v>
      </c>
      <c r="M5" s="5">
        <f>J5+L5</f>
        <v>69.58</v>
      </c>
      <c r="N5" s="6">
        <v>3</v>
      </c>
      <c r="O5" s="19"/>
    </row>
  </sheetData>
  <sortState ref="A3:O5">
    <sortCondition descending="1" ref="M3"/>
  </sortState>
  <mergeCells count="1">
    <mergeCell ref="A1:O1"/>
  </mergeCells>
  <phoneticPr fontId="3"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D14" sqref="D14"/>
    </sheetView>
  </sheetViews>
  <sheetFormatPr defaultColWidth="9" defaultRowHeight="13.5"/>
  <cols>
    <col min="1" max="1" width="7.125" bestFit="1" customWidth="1"/>
    <col min="2" max="2" width="12.75" bestFit="1" customWidth="1"/>
    <col min="3" max="3" width="12.875" customWidth="1"/>
    <col min="4" max="4" width="10.25" customWidth="1"/>
    <col min="8" max="8" width="10.375" customWidth="1"/>
    <col min="9" max="9" width="9.25" customWidth="1"/>
    <col min="11" max="11" width="7.125" customWidth="1"/>
    <col min="12" max="12" width="9.125" customWidth="1"/>
    <col min="14" max="14" width="5.75" customWidth="1"/>
    <col min="15" max="15" width="6.5" customWidth="1"/>
  </cols>
  <sheetData>
    <row r="1" spans="1:15" ht="43.5" customHeight="1">
      <c r="A1" s="33" t="s">
        <v>72</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s="26" customFormat="1" ht="66" customHeight="1">
      <c r="A3" s="9" t="s">
        <v>29</v>
      </c>
      <c r="B3" s="9" t="s">
        <v>30</v>
      </c>
      <c r="C3" s="18" t="s">
        <v>12</v>
      </c>
      <c r="D3" s="18" t="s">
        <v>26</v>
      </c>
      <c r="E3" s="9">
        <v>105.5</v>
      </c>
      <c r="F3" s="27">
        <f t="shared" ref="F3:F5" si="0">E3/1.5</f>
        <v>70.333333333333329</v>
      </c>
      <c r="G3" s="28">
        <f t="shared" ref="G3:G5" si="1">E3/1.5*0.3</f>
        <v>21.099999999999998</v>
      </c>
      <c r="H3" s="29">
        <v>81</v>
      </c>
      <c r="I3" s="24">
        <f t="shared" ref="I3:I5" si="2">H3*0.4</f>
        <v>32.4</v>
      </c>
      <c r="J3" s="24">
        <f t="shared" ref="J3:J5" si="3">G3+I3</f>
        <v>53.5</v>
      </c>
      <c r="K3" s="12">
        <v>80.400000000000006</v>
      </c>
      <c r="L3" s="12">
        <f>K3*0.3</f>
        <v>24.12</v>
      </c>
      <c r="M3" s="13">
        <f>J3+L3</f>
        <v>77.62</v>
      </c>
      <c r="N3" s="13">
        <v>1</v>
      </c>
      <c r="O3" s="13" t="s">
        <v>68</v>
      </c>
    </row>
    <row r="4" spans="1:15" s="26" customFormat="1" ht="66" customHeight="1">
      <c r="A4" s="9" t="s">
        <v>24</v>
      </c>
      <c r="B4" s="9" t="s">
        <v>25</v>
      </c>
      <c r="C4" s="18" t="s">
        <v>12</v>
      </c>
      <c r="D4" s="18" t="s">
        <v>26</v>
      </c>
      <c r="E4" s="9">
        <v>115</v>
      </c>
      <c r="F4" s="27">
        <f t="shared" si="0"/>
        <v>76.666666666666671</v>
      </c>
      <c r="G4" s="28">
        <f t="shared" si="1"/>
        <v>23</v>
      </c>
      <c r="H4" s="29">
        <v>71</v>
      </c>
      <c r="I4" s="24">
        <f t="shared" si="2"/>
        <v>28.400000000000002</v>
      </c>
      <c r="J4" s="24">
        <f t="shared" si="3"/>
        <v>51.400000000000006</v>
      </c>
      <c r="K4" s="12">
        <v>79</v>
      </c>
      <c r="L4" s="12">
        <f>K4*0.3</f>
        <v>23.7</v>
      </c>
      <c r="M4" s="13">
        <f>J4+L4</f>
        <v>75.100000000000009</v>
      </c>
      <c r="N4" s="13">
        <v>2</v>
      </c>
      <c r="O4" s="13"/>
    </row>
    <row r="5" spans="1:15" s="26" customFormat="1" ht="66" customHeight="1">
      <c r="A5" s="9" t="s">
        <v>27</v>
      </c>
      <c r="B5" s="9" t="s">
        <v>28</v>
      </c>
      <c r="C5" s="18" t="s">
        <v>12</v>
      </c>
      <c r="D5" s="18" t="s">
        <v>26</v>
      </c>
      <c r="E5" s="9">
        <v>111</v>
      </c>
      <c r="F5" s="27">
        <f t="shared" si="0"/>
        <v>74</v>
      </c>
      <c r="G5" s="28">
        <f t="shared" si="1"/>
        <v>22.2</v>
      </c>
      <c r="H5" s="29">
        <v>70</v>
      </c>
      <c r="I5" s="24">
        <f t="shared" si="2"/>
        <v>28</v>
      </c>
      <c r="J5" s="24">
        <f t="shared" si="3"/>
        <v>50.2</v>
      </c>
      <c r="K5" s="12" t="s">
        <v>69</v>
      </c>
      <c r="L5" s="12"/>
      <c r="M5" s="13"/>
      <c r="N5" s="13"/>
      <c r="O5" s="13"/>
    </row>
  </sheetData>
  <sortState ref="A2:L11">
    <sortCondition descending="1" ref="J2"/>
  </sortState>
  <mergeCells count="1">
    <mergeCell ref="A1:O1"/>
  </mergeCells>
  <phoneticPr fontId="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
  <sheetViews>
    <sheetView workbookViewId="0">
      <selection activeCell="B10" sqref="B10"/>
    </sheetView>
  </sheetViews>
  <sheetFormatPr defaultColWidth="9" defaultRowHeight="13.5"/>
  <cols>
    <col min="1" max="1" width="7.125" bestFit="1" customWidth="1"/>
    <col min="2" max="2" width="12.75" bestFit="1" customWidth="1"/>
    <col min="3" max="3" width="13.375" customWidth="1"/>
    <col min="4" max="4" width="10.875" customWidth="1"/>
    <col min="5" max="5" width="9.75" bestFit="1" customWidth="1"/>
    <col min="6" max="6" width="11.375" customWidth="1"/>
    <col min="7" max="7" width="9.75" customWidth="1"/>
    <col min="8" max="8" width="7.625" customWidth="1"/>
    <col min="9" max="9" width="9.875" customWidth="1"/>
    <col min="10" max="10" width="11.25" customWidth="1"/>
    <col min="11" max="11" width="9.125" customWidth="1"/>
    <col min="12" max="12" width="9.875" customWidth="1"/>
    <col min="14" max="14" width="6.125" customWidth="1"/>
    <col min="15" max="15" width="5.25" customWidth="1"/>
  </cols>
  <sheetData>
    <row r="1" spans="1:15" ht="51" customHeight="1">
      <c r="A1" s="33" t="s">
        <v>73</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s="26" customFormat="1" ht="66" customHeight="1">
      <c r="A3" s="9" t="s">
        <v>34</v>
      </c>
      <c r="B3" s="9" t="s">
        <v>35</v>
      </c>
      <c r="C3" s="9" t="s">
        <v>12</v>
      </c>
      <c r="D3" s="9" t="s">
        <v>31</v>
      </c>
      <c r="E3" s="9">
        <v>105</v>
      </c>
      <c r="F3" s="30">
        <f t="shared" ref="F3:F5" si="0">E3/1.5</f>
        <v>70</v>
      </c>
      <c r="G3" s="9">
        <f t="shared" ref="G3:G5" si="1">E3/1.5*0.3</f>
        <v>21</v>
      </c>
      <c r="H3" s="9">
        <v>73</v>
      </c>
      <c r="I3" s="9">
        <f t="shared" ref="I3:I5" si="2">H3*0.4</f>
        <v>29.200000000000003</v>
      </c>
      <c r="J3" s="9">
        <f t="shared" ref="J3:J5" si="3">G3+I3</f>
        <v>50.2</v>
      </c>
      <c r="K3" s="12">
        <v>74.400000000000006</v>
      </c>
      <c r="L3" s="12">
        <f>K3*0.3</f>
        <v>22.32</v>
      </c>
      <c r="M3" s="13">
        <f>J3+L3</f>
        <v>72.52000000000001</v>
      </c>
      <c r="N3" s="13">
        <v>1</v>
      </c>
      <c r="O3" s="13" t="s">
        <v>68</v>
      </c>
    </row>
    <row r="4" spans="1:15" s="26" customFormat="1" ht="66" customHeight="1">
      <c r="A4" s="9" t="s">
        <v>32</v>
      </c>
      <c r="B4" s="9" t="s">
        <v>33</v>
      </c>
      <c r="C4" s="9" t="s">
        <v>12</v>
      </c>
      <c r="D4" s="9" t="s">
        <v>31</v>
      </c>
      <c r="E4" s="9">
        <v>107.5</v>
      </c>
      <c r="F4" s="30">
        <f t="shared" si="0"/>
        <v>71.666666666666671</v>
      </c>
      <c r="G4" s="9">
        <f t="shared" si="1"/>
        <v>21.5</v>
      </c>
      <c r="H4" s="9">
        <v>69</v>
      </c>
      <c r="I4" s="9">
        <f t="shared" si="2"/>
        <v>27.6</v>
      </c>
      <c r="J4" s="9">
        <f t="shared" si="3"/>
        <v>49.1</v>
      </c>
      <c r="K4" s="12">
        <v>77.400000000000006</v>
      </c>
      <c r="L4" s="12">
        <f>K4*0.3</f>
        <v>23.220000000000002</v>
      </c>
      <c r="M4" s="13">
        <f>J4+L4</f>
        <v>72.320000000000007</v>
      </c>
      <c r="N4" s="13">
        <v>2</v>
      </c>
      <c r="O4" s="13"/>
    </row>
    <row r="5" spans="1:15" s="26" customFormat="1" ht="66" customHeight="1">
      <c r="A5" s="9" t="s">
        <v>36</v>
      </c>
      <c r="B5" s="9" t="s">
        <v>37</v>
      </c>
      <c r="C5" s="9" t="s">
        <v>12</v>
      </c>
      <c r="D5" s="9" t="s">
        <v>31</v>
      </c>
      <c r="E5" s="9">
        <v>94</v>
      </c>
      <c r="F5" s="30">
        <f t="shared" si="0"/>
        <v>62.666666666666664</v>
      </c>
      <c r="G5" s="9">
        <f t="shared" si="1"/>
        <v>18.799999999999997</v>
      </c>
      <c r="H5" s="9">
        <v>67</v>
      </c>
      <c r="I5" s="9">
        <f t="shared" si="2"/>
        <v>26.8</v>
      </c>
      <c r="J5" s="9">
        <f t="shared" si="3"/>
        <v>45.599999999999994</v>
      </c>
      <c r="K5" s="9">
        <v>75.599999999999994</v>
      </c>
      <c r="L5" s="12">
        <f>K5*0.3</f>
        <v>22.679999999999996</v>
      </c>
      <c r="M5" s="13">
        <f>J5+L5</f>
        <v>68.279999999999987</v>
      </c>
      <c r="N5" s="13">
        <v>3</v>
      </c>
      <c r="O5" s="13"/>
    </row>
  </sheetData>
  <sortState ref="A2:L11">
    <sortCondition descending="1" ref="J2"/>
  </sortState>
  <mergeCells count="1">
    <mergeCell ref="A1:O1"/>
  </mergeCells>
  <phoneticPr fontId="7" type="noConversion"/>
  <printOptions horizontalCentered="1"/>
  <pageMargins left="0.51181102362204722" right="0.5118110236220472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D15" sqref="D15"/>
    </sheetView>
  </sheetViews>
  <sheetFormatPr defaultColWidth="9" defaultRowHeight="13.5"/>
  <cols>
    <col min="1" max="1" width="7.125" bestFit="1" customWidth="1"/>
    <col min="2" max="2" width="12.75" bestFit="1" customWidth="1"/>
    <col min="3" max="3" width="12.75" customWidth="1"/>
    <col min="4" max="4" width="10.625" customWidth="1"/>
    <col min="5" max="5" width="7.75" customWidth="1"/>
    <col min="8" max="8" width="10" customWidth="1"/>
    <col min="9" max="9" width="9.125" customWidth="1"/>
    <col min="10" max="10" width="10.875" customWidth="1"/>
    <col min="12" max="12" width="9.75" customWidth="1"/>
    <col min="14" max="14" width="5.25" customWidth="1"/>
    <col min="15" max="15" width="5.75" customWidth="1"/>
  </cols>
  <sheetData>
    <row r="1" spans="1:15" ht="41.25" customHeight="1">
      <c r="A1" s="33" t="s">
        <v>74</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s="26" customFormat="1" ht="66" customHeight="1">
      <c r="A3" s="9" t="s">
        <v>41</v>
      </c>
      <c r="B3" s="9" t="s">
        <v>42</v>
      </c>
      <c r="C3" s="9" t="s">
        <v>12</v>
      </c>
      <c r="D3" s="9" t="s">
        <v>40</v>
      </c>
      <c r="E3" s="9">
        <v>100.5</v>
      </c>
      <c r="F3" s="30">
        <f t="shared" ref="F3:F5" si="0">E3/1.5</f>
        <v>67</v>
      </c>
      <c r="G3" s="9">
        <f t="shared" ref="G3:G5" si="1">E3/1.5*0.3</f>
        <v>20.099999999999998</v>
      </c>
      <c r="H3" s="9">
        <v>67</v>
      </c>
      <c r="I3" s="9">
        <f t="shared" ref="I3:I5" si="2">H3*0.4</f>
        <v>26.8</v>
      </c>
      <c r="J3" s="9">
        <f t="shared" ref="J3:J5" si="3">G3+I3</f>
        <v>46.9</v>
      </c>
      <c r="K3" s="12">
        <v>76.400000000000006</v>
      </c>
      <c r="L3" s="12">
        <f>K3*0.3</f>
        <v>22.92</v>
      </c>
      <c r="M3" s="13">
        <f>J3+L3</f>
        <v>69.819999999999993</v>
      </c>
      <c r="N3" s="13">
        <v>1</v>
      </c>
      <c r="O3" s="13" t="s">
        <v>68</v>
      </c>
    </row>
    <row r="4" spans="1:15" s="26" customFormat="1" ht="66" customHeight="1">
      <c r="A4" s="9" t="s">
        <v>38</v>
      </c>
      <c r="B4" s="9" t="s">
        <v>39</v>
      </c>
      <c r="C4" s="9" t="s">
        <v>12</v>
      </c>
      <c r="D4" s="9" t="s">
        <v>40</v>
      </c>
      <c r="E4" s="9">
        <v>106</v>
      </c>
      <c r="F4" s="30">
        <f t="shared" si="0"/>
        <v>70.666666666666671</v>
      </c>
      <c r="G4" s="9">
        <f t="shared" si="1"/>
        <v>21.2</v>
      </c>
      <c r="H4" s="9">
        <v>61</v>
      </c>
      <c r="I4" s="9">
        <f t="shared" si="2"/>
        <v>24.400000000000002</v>
      </c>
      <c r="J4" s="9">
        <f t="shared" si="3"/>
        <v>45.6</v>
      </c>
      <c r="K4" s="12">
        <v>78.599999999999994</v>
      </c>
      <c r="L4" s="12">
        <f>K4*0.3</f>
        <v>23.58</v>
      </c>
      <c r="M4" s="13">
        <f>J4+L4</f>
        <v>69.180000000000007</v>
      </c>
      <c r="N4" s="13">
        <v>2</v>
      </c>
      <c r="O4" s="13"/>
    </row>
    <row r="5" spans="1:15" s="26" customFormat="1" ht="66" customHeight="1">
      <c r="A5" s="9" t="s">
        <v>4</v>
      </c>
      <c r="B5" s="9" t="s">
        <v>43</v>
      </c>
      <c r="C5" s="9" t="s">
        <v>12</v>
      </c>
      <c r="D5" s="9" t="s">
        <v>40</v>
      </c>
      <c r="E5" s="9">
        <v>98.5</v>
      </c>
      <c r="F5" s="30">
        <f t="shared" si="0"/>
        <v>65.666666666666671</v>
      </c>
      <c r="G5" s="9">
        <f t="shared" si="1"/>
        <v>19.7</v>
      </c>
      <c r="H5" s="9">
        <v>64</v>
      </c>
      <c r="I5" s="9">
        <f t="shared" si="2"/>
        <v>25.6</v>
      </c>
      <c r="J5" s="9">
        <f t="shared" si="3"/>
        <v>45.3</v>
      </c>
      <c r="K5" s="9">
        <v>77.2</v>
      </c>
      <c r="L5" s="12">
        <f>K5*0.3</f>
        <v>23.16</v>
      </c>
      <c r="M5" s="13">
        <f>J5+L5</f>
        <v>68.459999999999994</v>
      </c>
      <c r="N5" s="13">
        <v>3</v>
      </c>
      <c r="O5" s="13"/>
    </row>
  </sheetData>
  <sortState ref="A2:L11">
    <sortCondition descending="1" ref="J2"/>
  </sortState>
  <mergeCells count="1">
    <mergeCell ref="A1:O1"/>
  </mergeCells>
  <phoneticPr fontId="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tabSelected="1" workbookViewId="0">
      <selection activeCell="O12" sqref="O12"/>
    </sheetView>
  </sheetViews>
  <sheetFormatPr defaultColWidth="9" defaultRowHeight="13.5"/>
  <cols>
    <col min="1" max="1" width="7.125" bestFit="1" customWidth="1"/>
    <col min="2" max="2" width="12.75" bestFit="1" customWidth="1"/>
    <col min="3" max="3" width="13.5" customWidth="1"/>
    <col min="4" max="4" width="9.375" customWidth="1"/>
    <col min="8" max="8" width="9.375" customWidth="1"/>
    <col min="9" max="10" width="9.25" customWidth="1"/>
    <col min="12" max="12" width="10.25" customWidth="1"/>
    <col min="14" max="14" width="5.75" customWidth="1"/>
    <col min="15" max="15" width="5.875" customWidth="1"/>
  </cols>
  <sheetData>
    <row r="1" spans="1:15" ht="45.75" customHeight="1">
      <c r="A1" s="33" t="s">
        <v>75</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s="26" customFormat="1" ht="66" customHeight="1">
      <c r="A3" s="9" t="s">
        <v>51</v>
      </c>
      <c r="B3" s="9" t="s">
        <v>52</v>
      </c>
      <c r="C3" s="18" t="s">
        <v>12</v>
      </c>
      <c r="D3" s="18" t="s">
        <v>46</v>
      </c>
      <c r="E3" s="9">
        <v>71.5</v>
      </c>
      <c r="F3" s="30">
        <f>E3/1.5</f>
        <v>47.666666666666664</v>
      </c>
      <c r="G3" s="9">
        <f>E3/1.5*0.3</f>
        <v>14.299999999999999</v>
      </c>
      <c r="H3" s="9">
        <v>89</v>
      </c>
      <c r="I3" s="9">
        <f>H3*0.4</f>
        <v>35.6</v>
      </c>
      <c r="J3" s="9">
        <f>G3+I3</f>
        <v>49.9</v>
      </c>
      <c r="K3" s="12">
        <v>81.599999999999994</v>
      </c>
      <c r="L3" s="12">
        <f>K3*0.3</f>
        <v>24.479999999999997</v>
      </c>
      <c r="M3" s="13">
        <f>J3+L3</f>
        <v>74.38</v>
      </c>
      <c r="N3" s="13">
        <v>1</v>
      </c>
      <c r="O3" s="13" t="s">
        <v>68</v>
      </c>
    </row>
    <row r="4" spans="1:15" s="26" customFormat="1" ht="66" customHeight="1">
      <c r="A4" s="9" t="s">
        <v>44</v>
      </c>
      <c r="B4" s="9" t="s">
        <v>45</v>
      </c>
      <c r="C4" s="18" t="s">
        <v>12</v>
      </c>
      <c r="D4" s="18" t="s">
        <v>46</v>
      </c>
      <c r="E4" s="9">
        <v>96</v>
      </c>
      <c r="F4" s="30">
        <f>E4/1.5</f>
        <v>64</v>
      </c>
      <c r="G4" s="9">
        <f>E4/1.5*0.3</f>
        <v>19.2</v>
      </c>
      <c r="H4" s="9">
        <v>65.5</v>
      </c>
      <c r="I4" s="9">
        <f>H4*0.4</f>
        <v>26.200000000000003</v>
      </c>
      <c r="J4" s="9">
        <f>G4+I4</f>
        <v>45.400000000000006</v>
      </c>
      <c r="K4" s="9">
        <v>81.2</v>
      </c>
      <c r="L4" s="12">
        <f>K4*0.3</f>
        <v>24.36</v>
      </c>
      <c r="M4" s="13">
        <f>J4+L4</f>
        <v>69.760000000000005</v>
      </c>
      <c r="N4" s="13">
        <v>2</v>
      </c>
      <c r="O4" s="13"/>
    </row>
    <row r="5" spans="1:15" s="26" customFormat="1" ht="66" customHeight="1">
      <c r="A5" s="9" t="s">
        <v>49</v>
      </c>
      <c r="B5" s="9" t="s">
        <v>50</v>
      </c>
      <c r="C5" s="18" t="s">
        <v>12</v>
      </c>
      <c r="D5" s="18" t="s">
        <v>46</v>
      </c>
      <c r="E5" s="9">
        <v>82.5</v>
      </c>
      <c r="F5" s="30">
        <f>E5/1.5</f>
        <v>55</v>
      </c>
      <c r="G5" s="9">
        <f>E5/1.5*0.3</f>
        <v>16.5</v>
      </c>
      <c r="H5" s="9">
        <v>62</v>
      </c>
      <c r="I5" s="9">
        <f>H5*0.4</f>
        <v>24.8</v>
      </c>
      <c r="J5" s="9">
        <f>G5+I5</f>
        <v>41.3</v>
      </c>
      <c r="K5" s="9">
        <v>71.8</v>
      </c>
      <c r="L5" s="12">
        <f>K5*0.3</f>
        <v>21.54</v>
      </c>
      <c r="M5" s="13">
        <f>J5+L5</f>
        <v>62.839999999999996</v>
      </c>
      <c r="N5" s="13">
        <v>3</v>
      </c>
      <c r="O5" s="13"/>
    </row>
    <row r="6" spans="1:15" s="26" customFormat="1" ht="66" customHeight="1">
      <c r="A6" s="9" t="s">
        <v>47</v>
      </c>
      <c r="B6" s="9" t="s">
        <v>48</v>
      </c>
      <c r="C6" s="18" t="s">
        <v>12</v>
      </c>
      <c r="D6" s="18" t="s">
        <v>46</v>
      </c>
      <c r="E6" s="9">
        <v>86.5</v>
      </c>
      <c r="F6" s="30">
        <f>E6/1.5</f>
        <v>57.666666666666664</v>
      </c>
      <c r="G6" s="9">
        <f>E6/1.5*0.3</f>
        <v>17.299999999999997</v>
      </c>
      <c r="H6" s="9">
        <v>60</v>
      </c>
      <c r="I6" s="9">
        <f>H6*0.4</f>
        <v>24</v>
      </c>
      <c r="J6" s="9">
        <f>G6+I6</f>
        <v>41.3</v>
      </c>
      <c r="K6" s="18" t="s">
        <v>77</v>
      </c>
      <c r="L6" s="12"/>
      <c r="M6" s="13"/>
      <c r="N6" s="13"/>
      <c r="O6" s="13"/>
    </row>
  </sheetData>
  <sortState ref="A3:O6">
    <sortCondition descending="1" ref="M3"/>
  </sortState>
  <mergeCells count="1">
    <mergeCell ref="A1:O1"/>
  </mergeCells>
  <phoneticPr fontId="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
  <sheetViews>
    <sheetView workbookViewId="0">
      <selection activeCell="S11" sqref="S11"/>
    </sheetView>
  </sheetViews>
  <sheetFormatPr defaultRowHeight="13.5"/>
  <cols>
    <col min="1" max="1" width="7.125" bestFit="1" customWidth="1"/>
    <col min="2" max="2" width="12.5" customWidth="1"/>
    <col min="3" max="3" width="13.375" customWidth="1"/>
    <col min="4" max="4" width="9.625" customWidth="1"/>
    <col min="12" max="12" width="9.375" customWidth="1"/>
    <col min="14" max="14" width="5.5" customWidth="1"/>
    <col min="15" max="15" width="6" customWidth="1"/>
  </cols>
  <sheetData>
    <row r="1" spans="1:15" ht="43.5" customHeight="1">
      <c r="A1" s="33" t="s">
        <v>76</v>
      </c>
      <c r="B1" s="33"/>
      <c r="C1" s="33"/>
      <c r="D1" s="33"/>
      <c r="E1" s="33"/>
      <c r="F1" s="33"/>
      <c r="G1" s="33"/>
      <c r="H1" s="33"/>
      <c r="I1" s="33"/>
      <c r="J1" s="33"/>
      <c r="K1" s="33"/>
      <c r="L1" s="33"/>
      <c r="M1" s="33"/>
      <c r="N1" s="33"/>
      <c r="O1" s="33"/>
    </row>
    <row r="2" spans="1:15" ht="51" customHeight="1">
      <c r="A2" s="4" t="s">
        <v>0</v>
      </c>
      <c r="B2" s="4" t="s">
        <v>1</v>
      </c>
      <c r="C2" s="4" t="s">
        <v>2</v>
      </c>
      <c r="D2" s="4" t="s">
        <v>3</v>
      </c>
      <c r="E2" s="4" t="s">
        <v>13</v>
      </c>
      <c r="F2" s="4" t="s">
        <v>14</v>
      </c>
      <c r="G2" s="4" t="s">
        <v>15</v>
      </c>
      <c r="H2" s="7" t="s">
        <v>5</v>
      </c>
      <c r="I2" s="4" t="s">
        <v>16</v>
      </c>
      <c r="J2" s="4" t="s">
        <v>17</v>
      </c>
      <c r="K2" s="4" t="s">
        <v>62</v>
      </c>
      <c r="L2" s="4" t="s">
        <v>63</v>
      </c>
      <c r="M2" s="4" t="s">
        <v>64</v>
      </c>
      <c r="N2" s="4" t="s">
        <v>65</v>
      </c>
      <c r="O2" s="3" t="s">
        <v>66</v>
      </c>
    </row>
    <row r="3" spans="1:15" s="26" customFormat="1" ht="66" customHeight="1">
      <c r="A3" s="9" t="s">
        <v>58</v>
      </c>
      <c r="B3" s="9" t="s">
        <v>59</v>
      </c>
      <c r="C3" s="18" t="s">
        <v>12</v>
      </c>
      <c r="D3" s="18" t="s">
        <v>55</v>
      </c>
      <c r="E3" s="9">
        <v>91</v>
      </c>
      <c r="F3" s="30">
        <f>E3/1.5</f>
        <v>60.666666666666664</v>
      </c>
      <c r="G3" s="9">
        <f>E3/1.5*0.3</f>
        <v>18.2</v>
      </c>
      <c r="H3" s="31">
        <v>75</v>
      </c>
      <c r="I3" s="9">
        <f>H3*0.4</f>
        <v>30</v>
      </c>
      <c r="J3" s="9">
        <f>G3+I3</f>
        <v>48.2</v>
      </c>
      <c r="K3" s="9">
        <v>86.4</v>
      </c>
      <c r="L3" s="12">
        <f>K3*0.3</f>
        <v>25.92</v>
      </c>
      <c r="M3" s="13">
        <f>J3+L3</f>
        <v>74.12</v>
      </c>
      <c r="N3" s="13">
        <v>1</v>
      </c>
      <c r="O3" s="13" t="s">
        <v>68</v>
      </c>
    </row>
    <row r="4" spans="1:15" s="26" customFormat="1" ht="66" customHeight="1">
      <c r="A4" s="9" t="s">
        <v>53</v>
      </c>
      <c r="B4" s="9" t="s">
        <v>54</v>
      </c>
      <c r="C4" s="18" t="s">
        <v>12</v>
      </c>
      <c r="D4" s="18" t="s">
        <v>55</v>
      </c>
      <c r="E4" s="9">
        <v>110</v>
      </c>
      <c r="F4" s="30">
        <f>E4/1.5</f>
        <v>73.333333333333329</v>
      </c>
      <c r="G4" s="9">
        <f>E4/1.5*0.3</f>
        <v>21.999999999999996</v>
      </c>
      <c r="H4" s="31">
        <v>69</v>
      </c>
      <c r="I4" s="9">
        <f>H4*0.4</f>
        <v>27.6</v>
      </c>
      <c r="J4" s="9">
        <f>G4+I4</f>
        <v>49.599999999999994</v>
      </c>
      <c r="K4" s="12">
        <v>74.400000000000006</v>
      </c>
      <c r="L4" s="12">
        <f>K4*0.3</f>
        <v>22.32</v>
      </c>
      <c r="M4" s="13">
        <f>J4+L4</f>
        <v>71.919999999999987</v>
      </c>
      <c r="N4" s="13">
        <v>2</v>
      </c>
      <c r="O4" s="13"/>
    </row>
    <row r="5" spans="1:15" s="26" customFormat="1" ht="66" customHeight="1">
      <c r="A5" s="9" t="s">
        <v>56</v>
      </c>
      <c r="B5" s="9" t="s">
        <v>57</v>
      </c>
      <c r="C5" s="18" t="s">
        <v>12</v>
      </c>
      <c r="D5" s="18" t="s">
        <v>55</v>
      </c>
      <c r="E5" s="9">
        <v>107.5</v>
      </c>
      <c r="F5" s="30">
        <f>E5/1.5</f>
        <v>71.666666666666671</v>
      </c>
      <c r="G5" s="9">
        <f>E5/1.5*0.3</f>
        <v>21.5</v>
      </c>
      <c r="H5" s="31">
        <v>69</v>
      </c>
      <c r="I5" s="9">
        <f>H5*0.4</f>
        <v>27.6</v>
      </c>
      <c r="J5" s="9">
        <f>G5+I5</f>
        <v>49.1</v>
      </c>
      <c r="K5" s="9">
        <v>75.400000000000006</v>
      </c>
      <c r="L5" s="12">
        <f>K5*0.3</f>
        <v>22.62</v>
      </c>
      <c r="M5" s="13">
        <f>J5+L5</f>
        <v>71.72</v>
      </c>
      <c r="N5" s="13">
        <v>3</v>
      </c>
      <c r="O5" s="13"/>
    </row>
  </sheetData>
  <sortState ref="A3:O5">
    <sortCondition descending="1" ref="M3"/>
  </sortState>
  <mergeCells count="1">
    <mergeCell ref="A1:O1"/>
  </mergeCells>
  <phoneticPr fontId="3"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02</vt:lpstr>
      <vt:lpstr>03</vt:lpstr>
      <vt:lpstr>04</vt:lpstr>
      <vt:lpstr>05</vt:lpstr>
      <vt:lpstr>06</vt:lpstr>
      <vt:lpstr>07</vt:lpstr>
      <vt:lpstr>08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ghf</dc:creator>
  <cp:lastModifiedBy>xb21cn</cp:lastModifiedBy>
  <cp:lastPrinted>2020-12-22T08:07:54Z</cp:lastPrinted>
  <dcterms:created xsi:type="dcterms:W3CDTF">2019-12-12T01:47:00Z</dcterms:created>
  <dcterms:modified xsi:type="dcterms:W3CDTF">2020-12-24T07:45:09Z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